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460" windowWidth="32767" windowHeight="27220" activeTab="0"/>
  </bookViews>
  <sheets>
    <sheet name="Hertz" sheetId="1" r:id="rId1"/>
    <sheet name="Auto Plot in Feet" sheetId="2" r:id="rId2"/>
    <sheet name="Auto Plot in PSI" sheetId="3" r:id="rId3"/>
  </sheets>
  <definedNames>
    <definedName name="_xlnm.Print_Area" localSheetId="0">'Hertz'!$O$60:$AD$104</definedName>
  </definedNames>
  <calcPr fullCalcOnLoad="1"/>
</workbook>
</file>

<file path=xl/sharedStrings.xml><?xml version="1.0" encoding="utf-8"?>
<sst xmlns="http://schemas.openxmlformats.org/spreadsheetml/2006/main" count="105" uniqueCount="101">
  <si>
    <t>HERTZ</t>
  </si>
  <si>
    <t>RPM</t>
  </si>
  <si>
    <t>Q1</t>
  </si>
  <si>
    <t>Q2</t>
  </si>
  <si>
    <t>Q3</t>
  </si>
  <si>
    <t>Q4</t>
  </si>
  <si>
    <t>Q5</t>
  </si>
  <si>
    <t>Q (GPM)</t>
  </si>
  <si>
    <t>H (PSI)</t>
  </si>
  <si>
    <t>P (HP)</t>
  </si>
  <si>
    <t>AFFINITY LAW CALCULATOR</t>
  </si>
  <si>
    <t>MULTIPOINT CALCULATOR</t>
  </si>
  <si>
    <t>H (FT)</t>
  </si>
  <si>
    <t>ENTER FLOW, HEAD (IN FT),</t>
  </si>
  <si>
    <r>
      <t>D</t>
    </r>
    <r>
      <rPr>
        <sz val="10"/>
        <rFont val="Arial"/>
        <family val="0"/>
      </rPr>
      <t xml:space="preserve">  HP</t>
    </r>
  </si>
  <si>
    <r>
      <t>D</t>
    </r>
    <r>
      <rPr>
        <sz val="10"/>
        <rFont val="Arial"/>
        <family val="0"/>
      </rPr>
      <t xml:space="preserve">  H</t>
    </r>
  </si>
  <si>
    <r>
      <t>D</t>
    </r>
    <r>
      <rPr>
        <sz val="10"/>
        <rFont val="Arial"/>
        <family val="0"/>
      </rPr>
      <t xml:space="preserve">  Q</t>
    </r>
  </si>
  <si>
    <t>SINGLE POINT CALCULATOR</t>
  </si>
  <si>
    <t>H1</t>
  </si>
  <si>
    <t>H2</t>
  </si>
  <si>
    <t>H3</t>
  </si>
  <si>
    <t>H4</t>
  </si>
  <si>
    <t>H5</t>
  </si>
  <si>
    <t>Q6</t>
  </si>
  <si>
    <t>H6</t>
  </si>
  <si>
    <t>Q7</t>
  </si>
  <si>
    <t>H7</t>
  </si>
  <si>
    <t>Q8</t>
  </si>
  <si>
    <t>H8</t>
  </si>
  <si>
    <t>HZ</t>
  </si>
  <si>
    <t>INSTRUCTIONS:</t>
  </si>
  <si>
    <t>Enter a motor speed for 60 Hz</t>
  </si>
  <si>
    <t>The single point calculator allows entry of</t>
  </si>
  <si>
    <t>calculated for each of the lower frequencies.</t>
  </si>
  <si>
    <r>
      <t xml:space="preserve">ENTER RPM IN CELL </t>
    </r>
    <r>
      <rPr>
        <sz val="10"/>
        <color indexed="10"/>
        <rFont val="Arial"/>
        <family val="2"/>
      </rPr>
      <t>B22</t>
    </r>
  </si>
  <si>
    <r>
      <t>&amp; HP IN CELLS</t>
    </r>
    <r>
      <rPr>
        <sz val="10"/>
        <color indexed="10"/>
        <rFont val="Arial"/>
        <family val="2"/>
      </rPr>
      <t xml:space="preserve"> H22, I22, &amp; K22</t>
    </r>
  </si>
  <si>
    <r>
      <t xml:space="preserve">ENTER UP TO EIGHT 60 HERTZ FLOWS IN CELLS </t>
    </r>
    <r>
      <rPr>
        <sz val="10"/>
        <color indexed="10"/>
        <rFont val="Arial"/>
        <family val="2"/>
      </rPr>
      <t xml:space="preserve">N22 - U22 </t>
    </r>
    <r>
      <rPr>
        <sz val="10"/>
        <color indexed="8"/>
        <rFont val="Arial"/>
        <family val="2"/>
      </rPr>
      <t>STARTING WITH 0</t>
    </r>
  </si>
  <si>
    <t>The multipoint calculator allows entry of up to eight, 60 Hz operating points in the row with the yellow background.</t>
  </si>
  <si>
    <t>Flow is entered beneath Q1 - Q8 and head is entered beneath H1 - H8.  It is not necessary to begin with shutoff head</t>
  </si>
  <si>
    <t>unless the pump will operate to the far left of the curve.  Corresponding flows and heads are calculated for each point</t>
  </si>
  <si>
    <t>The example included with the</t>
  </si>
  <si>
    <t>calculator shows a 60 Hz motor</t>
  </si>
  <si>
    <t>speed of 3450 RPM.</t>
  </si>
  <si>
    <t>operation in the cell with the</t>
  </si>
  <si>
    <t>yellow background and motor</t>
  </si>
  <si>
    <t>speeds at the lower frequencies</t>
  </si>
  <si>
    <t xml:space="preserve">will be displayed.  Note that the </t>
  </si>
  <si>
    <t xml:space="preserve">affinity values do not change since </t>
  </si>
  <si>
    <t>The example included with the calculator</t>
  </si>
  <si>
    <t>and a power requirement of 7.5 BHP.</t>
  </si>
  <si>
    <t>has a 60 Hz design point of 100 GPM @ 200'</t>
  </si>
  <si>
    <t>The Chart Wizard is a bit particular about the order in which certain values are entered, so follow these instructions</t>
  </si>
  <si>
    <t xml:space="preserve">1) Click on and highlight the values of H1 - H8 for the first curve you wish to plot.  For example, if you wish to plot the </t>
  </si>
  <si>
    <t>60 Hz curve, highlight cells V22 - AC22.</t>
  </si>
  <si>
    <t>The multipoint calculator can also be used for engine drive pumps if you refer to column B (RPM) for the appropriate speed.</t>
  </si>
  <si>
    <t>2) Click on the Chart Wizard and select the XY-Scatter chart type.  Select a chart sub-type that produces a true curve.</t>
  </si>
  <si>
    <t>Usually they are the two in the middle.  After selecting click "next".  You should see a chart with a Y-axis of 0-400,</t>
  </si>
  <si>
    <t>an X-axis of 0-10, and a smooth downward sloping curve.</t>
  </si>
  <si>
    <t>3) Click on the "Series" tab.  Click inside the "X-Values" box to locate your cursor there.  Go back to the table and</t>
  </si>
  <si>
    <t>highlight the 60 Hz values of Q1 - Q8 (cells N22 - T22).  You should now see the proper flow points on the X-axis.  Click</t>
  </si>
  <si>
    <t>on the "Name" block and enter "60 Hz" to identify the curve.</t>
  </si>
  <si>
    <t>4) To add another curve to the chart, click on "Add" in the lower left corner.  Click on the "X-Values" box and then highlight</t>
  </si>
  <si>
    <t xml:space="preserve">the next Q1 - Q8 series you wish to plot.  (For example, highlight cells N32 - U32 to plot the 50 Hz curve).  Clear the </t>
  </si>
  <si>
    <t>contents of the "Y-Values" box and leave your cursor there.  Highlight the corresponding H1 - H8 cells (in this case</t>
  </si>
  <si>
    <t>V32 - AC32 for 50 Hz).  You will now see two curves plotted on the same chart.  Click on the "Name" box and enter</t>
  </si>
  <si>
    <t>50 Hz to identify the curve.  Continue adding curves in the same manner until you are finished.  Then, click on "Next".</t>
  </si>
  <si>
    <t>5)  Enter a title for your chart and enter the descriptions you want for the X and Y axes.  Click "Finished".</t>
  </si>
  <si>
    <t>Your chart can now be printed, saved, or cut and pasted into other applications.  If you selected a sub-chart type with "points"</t>
  </si>
  <si>
    <t>on the curve, you will see the flow / head values when you cursor over them.</t>
  </si>
  <si>
    <t xml:space="preserve">background. Flow, head (ft &amp; psi), and HP are </t>
  </si>
  <si>
    <t>conditions from a single, 60Hz operating point</t>
  </si>
  <si>
    <t xml:space="preserve">on the pump curve into the cells with the yellow   </t>
  </si>
  <si>
    <t>Custom Plotting</t>
  </si>
  <si>
    <t>Although one can extract specific information from the table, a graphical representation is usually more useful.  Click</t>
  </si>
  <si>
    <t>from 59 - 30 Hz (ie Q1 &amp; H1, Q2 &amp; H2, etc).  The example included with the calculator shows flows of 0 - 140 GPM</t>
  </si>
  <si>
    <t>Instructions are located directly below each calculator</t>
  </si>
  <si>
    <t>closely to perform custom plots.</t>
  </si>
  <si>
    <t>SH1</t>
  </si>
  <si>
    <t>SH2</t>
  </si>
  <si>
    <t>SH3</t>
  </si>
  <si>
    <t>SH4</t>
  </si>
  <si>
    <t>SH5</t>
  </si>
  <si>
    <t>SH6</t>
  </si>
  <si>
    <t>SH7</t>
  </si>
  <si>
    <t>SH8</t>
  </si>
  <si>
    <t>Do not fiddle with the cells below.</t>
  </si>
  <si>
    <r>
      <t xml:space="preserve">FEET IN CELLS </t>
    </r>
    <r>
      <rPr>
        <sz val="10"/>
        <color indexed="10"/>
        <rFont val="Arial"/>
        <family val="2"/>
      </rPr>
      <t xml:space="preserve"> V14 - AC14</t>
    </r>
    <r>
      <rPr>
        <sz val="10"/>
        <rFont val="Arial"/>
        <family val="0"/>
      </rPr>
      <t>.</t>
    </r>
  </si>
  <si>
    <r>
      <t xml:space="preserve">ENTER CORRESPONDING HEADS IN IN FEET IN CELLS </t>
    </r>
    <r>
      <rPr>
        <sz val="10"/>
        <color indexed="10"/>
        <rFont val="Arial"/>
        <family val="2"/>
      </rPr>
      <t>V22 - AC22</t>
    </r>
  </si>
  <si>
    <t>for the values entered in Q1 - Q8 and H1 - H8.  Refer to the instructions below for custom plots.</t>
  </si>
  <si>
    <t xml:space="preserve">on the Auto Plot Tabs (Feet &amp; PSI) to view the chart.  Autoplot automatically plots the 60, 55, 50, 45, 40, 35. &amp; 30 hz curves  </t>
  </si>
  <si>
    <t>Joe Evans, Ph.D   6/22/02   Updated 12/15/04</t>
  </si>
  <si>
    <t>they are a function of frequency,</t>
  </si>
  <si>
    <t>not 60hz motor speed.</t>
  </si>
  <si>
    <t>ENTER THE DESIRED SYSTEM CURVE HEADS IN</t>
  </si>
  <si>
    <r>
      <t>"Hertz"</t>
    </r>
    <r>
      <rPr>
        <b/>
        <sz val="12"/>
        <color indexed="18"/>
        <rFont val="Arial"/>
        <family val="2"/>
      </rPr>
      <t xml:space="preserve"> A Variable Frequency Calculator &amp; Plotter  </t>
    </r>
    <r>
      <rPr>
        <b/>
        <sz val="10"/>
        <color indexed="18"/>
        <rFont val="Comic Sans MS"/>
        <family val="4"/>
      </rPr>
      <t>"with Autoplot"</t>
    </r>
  </si>
  <si>
    <t>To plot a system curve, enter the head values in SH1 through SH8.  Auto Plot will automatically use the flows entered in</t>
  </si>
  <si>
    <t>Q1 - Q8 for the X-axis values.  The example shows a rising system curve due to increasing pipe friction above 250gpm.</t>
  </si>
  <si>
    <t>and corresponding heads of 90' - 51' TDH.  The "Auto Plot" function requires eight points to be entered for H &amp; Q.</t>
  </si>
  <si>
    <t>If you have fewer than eight points the last point can be reentered several times.  For example if you have only six points,</t>
  </si>
  <si>
    <t>reenter the values for Q6/H6 in both Q7/H7 and Q8/H8.  The same will be true for the system curve.</t>
  </si>
  <si>
    <t>http://www.pumped101.com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</si>
</sst>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9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sz val="10"/>
      <color indexed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8"/>
      <name val="Comic Sans MS"/>
      <family val="4"/>
    </font>
    <font>
      <b/>
      <sz val="12"/>
      <color indexed="18"/>
      <name val="Arial"/>
      <family val="2"/>
    </font>
    <font>
      <b/>
      <sz val="10"/>
      <color indexed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34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34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7" fillId="0" borderId="0" xfId="53" applyAlignment="1" applyProtection="1">
      <alignment/>
      <protection/>
    </xf>
    <xf numFmtId="1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" fontId="0" fillId="35" borderId="0" xfId="0" applyNumberFormat="1" applyFill="1" applyAlignment="1" applyProtection="1">
      <alignment/>
      <protection locked="0"/>
    </xf>
    <xf numFmtId="1" fontId="32" fillId="35" borderId="0" xfId="57" applyNumberFormat="1" applyFill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WS500500AL Various Speed Curves</a:t>
            </a:r>
          </a:p>
        </c:rich>
      </c:tx>
      <c:layout>
        <c:manualLayout>
          <c:xMode val="factor"/>
          <c:yMode val="factor"/>
          <c:x val="0.08"/>
          <c:y val="0.0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495"/>
          <c:y val="0.2765"/>
          <c:w val="0.36075"/>
          <c:h val="0.6095"/>
        </c:manualLayout>
      </c:layout>
      <c:scatterChart>
        <c:scatterStyle val="smoothMarker"/>
        <c:varyColors val="0"/>
        <c:ser>
          <c:idx val="0"/>
          <c:order val="0"/>
          <c:tx>
            <c:v>60hz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Hertz!$N$22:$U$22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xVal>
          <c:yVal>
            <c:numRef>
              <c:f>Hertz!$V$22:$AC$22</c:f>
              <c:numCache>
                <c:ptCount val="8"/>
                <c:pt idx="0">
                  <c:v>485</c:v>
                </c:pt>
                <c:pt idx="1">
                  <c:v>480</c:v>
                </c:pt>
                <c:pt idx="2">
                  <c:v>462</c:v>
                </c:pt>
                <c:pt idx="3">
                  <c:v>450</c:v>
                </c:pt>
                <c:pt idx="4">
                  <c:v>427</c:v>
                </c:pt>
                <c:pt idx="5">
                  <c:v>404</c:v>
                </c:pt>
                <c:pt idx="6">
                  <c:v>375</c:v>
                </c:pt>
                <c:pt idx="7">
                  <c:v>335</c:v>
                </c:pt>
              </c:numCache>
            </c:numRef>
          </c:yVal>
          <c:smooth val="1"/>
        </c:ser>
        <c:ser>
          <c:idx val="1"/>
          <c:order val="1"/>
          <c:tx>
            <c:v>55hz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Hertz!$N$27:$U$27</c:f>
              <c:numCache>
                <c:ptCount val="8"/>
                <c:pt idx="0">
                  <c:v>0</c:v>
                </c:pt>
                <c:pt idx="1">
                  <c:v>4.583333333333333</c:v>
                </c:pt>
                <c:pt idx="2">
                  <c:v>9.166666666666666</c:v>
                </c:pt>
                <c:pt idx="3">
                  <c:v>13.75</c:v>
                </c:pt>
                <c:pt idx="4">
                  <c:v>18.333333333333332</c:v>
                </c:pt>
                <c:pt idx="5">
                  <c:v>22.916666666666664</c:v>
                </c:pt>
                <c:pt idx="6">
                  <c:v>27.5</c:v>
                </c:pt>
                <c:pt idx="7">
                  <c:v>32.08333333333333</c:v>
                </c:pt>
              </c:numCache>
            </c:numRef>
          </c:xVal>
          <c:yVal>
            <c:numRef>
              <c:f>Hertz!$V$27:$AC$27</c:f>
              <c:numCache>
                <c:ptCount val="8"/>
                <c:pt idx="0">
                  <c:v>407.5347222222222</c:v>
                </c:pt>
                <c:pt idx="1">
                  <c:v>403.33333333333326</c:v>
                </c:pt>
                <c:pt idx="2">
                  <c:v>388.2083333333333</c:v>
                </c:pt>
                <c:pt idx="3">
                  <c:v>378.12499999999994</c:v>
                </c:pt>
                <c:pt idx="4">
                  <c:v>358.7986111111111</c:v>
                </c:pt>
                <c:pt idx="5">
                  <c:v>339.4722222222222</c:v>
                </c:pt>
                <c:pt idx="6">
                  <c:v>315.10416666666663</c:v>
                </c:pt>
                <c:pt idx="7">
                  <c:v>281.49305555555554</c:v>
                </c:pt>
              </c:numCache>
            </c:numRef>
          </c:yVal>
          <c:smooth val="1"/>
        </c:ser>
        <c:ser>
          <c:idx val="2"/>
          <c:order val="2"/>
          <c:tx>
            <c:v>50hz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Hertz!$N$32:$U$32</c:f>
              <c:numCache>
                <c:ptCount val="8"/>
                <c:pt idx="0">
                  <c:v>0</c:v>
                </c:pt>
                <c:pt idx="1">
                  <c:v>4.166666666666667</c:v>
                </c:pt>
                <c:pt idx="2">
                  <c:v>8.333333333333334</c:v>
                </c:pt>
                <c:pt idx="3">
                  <c:v>12.5</c:v>
                </c:pt>
                <c:pt idx="4">
                  <c:v>16.666666666666668</c:v>
                </c:pt>
                <c:pt idx="5">
                  <c:v>20.833333333333336</c:v>
                </c:pt>
                <c:pt idx="6">
                  <c:v>25</c:v>
                </c:pt>
                <c:pt idx="7">
                  <c:v>29.166666666666668</c:v>
                </c:pt>
              </c:numCache>
            </c:numRef>
          </c:xVal>
          <c:yVal>
            <c:numRef>
              <c:f>Hertz!$V$32:$AC$32</c:f>
              <c:numCache>
                <c:ptCount val="8"/>
                <c:pt idx="0">
                  <c:v>336.8055555555556</c:v>
                </c:pt>
                <c:pt idx="1">
                  <c:v>333.33333333333337</c:v>
                </c:pt>
                <c:pt idx="2">
                  <c:v>320.83333333333337</c:v>
                </c:pt>
                <c:pt idx="3">
                  <c:v>312.50000000000006</c:v>
                </c:pt>
                <c:pt idx="4">
                  <c:v>296.5277777777778</c:v>
                </c:pt>
                <c:pt idx="5">
                  <c:v>280.5555555555556</c:v>
                </c:pt>
                <c:pt idx="6">
                  <c:v>260.4166666666667</c:v>
                </c:pt>
                <c:pt idx="7">
                  <c:v>232.6388888888889</c:v>
                </c:pt>
              </c:numCache>
            </c:numRef>
          </c:yVal>
          <c:smooth val="1"/>
        </c:ser>
        <c:ser>
          <c:idx val="3"/>
          <c:order val="3"/>
          <c:tx>
            <c:v>45hz</c:v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ABEA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Hertz!$N$37:$U$37</c:f>
              <c:numCache>
                <c:ptCount val="8"/>
                <c:pt idx="0">
                  <c:v>0</c:v>
                </c:pt>
                <c:pt idx="1">
                  <c:v>3.75</c:v>
                </c:pt>
                <c:pt idx="2">
                  <c:v>7.5</c:v>
                </c:pt>
                <c:pt idx="3">
                  <c:v>11.25</c:v>
                </c:pt>
                <c:pt idx="4">
                  <c:v>15</c:v>
                </c:pt>
                <c:pt idx="5">
                  <c:v>18.75</c:v>
                </c:pt>
                <c:pt idx="6">
                  <c:v>22.5</c:v>
                </c:pt>
                <c:pt idx="7">
                  <c:v>26.25</c:v>
                </c:pt>
              </c:numCache>
            </c:numRef>
          </c:xVal>
          <c:yVal>
            <c:numRef>
              <c:f>Hertz!$V$37:$AC$37</c:f>
              <c:numCache>
                <c:ptCount val="8"/>
                <c:pt idx="0">
                  <c:v>272.8125</c:v>
                </c:pt>
                <c:pt idx="1">
                  <c:v>270</c:v>
                </c:pt>
                <c:pt idx="2">
                  <c:v>259.875</c:v>
                </c:pt>
                <c:pt idx="3">
                  <c:v>253.125</c:v>
                </c:pt>
                <c:pt idx="4">
                  <c:v>240.1875</c:v>
                </c:pt>
                <c:pt idx="5">
                  <c:v>227.25</c:v>
                </c:pt>
                <c:pt idx="6">
                  <c:v>210.9375</c:v>
                </c:pt>
                <c:pt idx="7">
                  <c:v>188.4375</c:v>
                </c:pt>
              </c:numCache>
            </c:numRef>
          </c:yVal>
          <c:smooth val="1"/>
        </c:ser>
        <c:ser>
          <c:idx val="4"/>
          <c:order val="4"/>
          <c:tx>
            <c:v>40hz</c:v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4600A5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Hertz!$N$42:$U$42</c:f>
              <c:numCache>
                <c:ptCount val="8"/>
                <c:pt idx="0">
                  <c:v>0</c:v>
                </c:pt>
                <c:pt idx="1">
                  <c:v>3.333333333333333</c:v>
                </c:pt>
                <c:pt idx="2">
                  <c:v>6.666666666666666</c:v>
                </c:pt>
                <c:pt idx="3">
                  <c:v>10</c:v>
                </c:pt>
                <c:pt idx="4">
                  <c:v>13.333333333333332</c:v>
                </c:pt>
                <c:pt idx="5">
                  <c:v>16.666666666666664</c:v>
                </c:pt>
                <c:pt idx="6">
                  <c:v>20</c:v>
                </c:pt>
                <c:pt idx="7">
                  <c:v>23.333333333333332</c:v>
                </c:pt>
              </c:numCache>
            </c:numRef>
          </c:xVal>
          <c:yVal>
            <c:numRef>
              <c:f>Hertz!$V$42:$AC$42</c:f>
              <c:numCache>
                <c:ptCount val="8"/>
                <c:pt idx="0">
                  <c:v>215.55555555555554</c:v>
                </c:pt>
                <c:pt idx="1">
                  <c:v>213.33333333333331</c:v>
                </c:pt>
                <c:pt idx="2">
                  <c:v>205.33333333333331</c:v>
                </c:pt>
                <c:pt idx="3">
                  <c:v>200</c:v>
                </c:pt>
                <c:pt idx="4">
                  <c:v>189.77777777777777</c:v>
                </c:pt>
                <c:pt idx="5">
                  <c:v>179.55555555555554</c:v>
                </c:pt>
                <c:pt idx="6">
                  <c:v>166.66666666666666</c:v>
                </c:pt>
                <c:pt idx="7">
                  <c:v>148.88888888888889</c:v>
                </c:pt>
              </c:numCache>
            </c:numRef>
          </c:yVal>
          <c:smooth val="1"/>
        </c:ser>
        <c:ser>
          <c:idx val="5"/>
          <c:order val="5"/>
          <c:tx>
            <c:v>35hz</c:v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Hertz!$N$47:$U$47</c:f>
              <c:numCache>
                <c:ptCount val="8"/>
                <c:pt idx="0">
                  <c:v>0</c:v>
                </c:pt>
                <c:pt idx="1">
                  <c:v>2.916666666666667</c:v>
                </c:pt>
                <c:pt idx="2">
                  <c:v>5.833333333333334</c:v>
                </c:pt>
                <c:pt idx="3">
                  <c:v>8.75</c:v>
                </c:pt>
                <c:pt idx="4">
                  <c:v>11.666666666666668</c:v>
                </c:pt>
                <c:pt idx="5">
                  <c:v>14.583333333333334</c:v>
                </c:pt>
                <c:pt idx="6">
                  <c:v>17.5</c:v>
                </c:pt>
                <c:pt idx="7">
                  <c:v>20.416666666666668</c:v>
                </c:pt>
              </c:numCache>
            </c:numRef>
          </c:xVal>
          <c:yVal>
            <c:numRef>
              <c:f>Hertz!$V$47:$AC$47</c:f>
              <c:numCache>
                <c:ptCount val="8"/>
                <c:pt idx="0">
                  <c:v>165.03472222222226</c:v>
                </c:pt>
                <c:pt idx="1">
                  <c:v>163.33333333333337</c:v>
                </c:pt>
                <c:pt idx="2">
                  <c:v>157.20833333333337</c:v>
                </c:pt>
                <c:pt idx="3">
                  <c:v>153.12500000000003</c:v>
                </c:pt>
                <c:pt idx="4">
                  <c:v>145.29861111111114</c:v>
                </c:pt>
                <c:pt idx="5">
                  <c:v>137.47222222222226</c:v>
                </c:pt>
                <c:pt idx="6">
                  <c:v>127.60416666666669</c:v>
                </c:pt>
                <c:pt idx="7">
                  <c:v>113.99305555555557</c:v>
                </c:pt>
              </c:numCache>
            </c:numRef>
          </c:yVal>
          <c:smooth val="1"/>
        </c:ser>
        <c:ser>
          <c:idx val="7"/>
          <c:order val="6"/>
          <c:tx>
            <c:v>30hz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D4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Hertz!$N$52:$U$52</c:f>
              <c:numCache>
                <c:ptCount val="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</c:numCache>
            </c:numRef>
          </c:xVal>
          <c:yVal>
            <c:numRef>
              <c:f>Hertz!$V$52:$AC$52</c:f>
              <c:numCache>
                <c:ptCount val="8"/>
                <c:pt idx="0">
                  <c:v>121.25</c:v>
                </c:pt>
                <c:pt idx="1">
                  <c:v>120</c:v>
                </c:pt>
                <c:pt idx="2">
                  <c:v>115.5</c:v>
                </c:pt>
                <c:pt idx="3">
                  <c:v>112.5</c:v>
                </c:pt>
                <c:pt idx="4">
                  <c:v>106.75</c:v>
                </c:pt>
                <c:pt idx="5">
                  <c:v>101</c:v>
                </c:pt>
                <c:pt idx="6">
                  <c:v>93.75</c:v>
                </c:pt>
                <c:pt idx="7">
                  <c:v>83.75</c:v>
                </c:pt>
              </c:numCache>
            </c:numRef>
          </c:yVal>
          <c:smooth val="1"/>
        </c:ser>
        <c:ser>
          <c:idx val="6"/>
          <c:order val="7"/>
          <c:tx>
            <c:v>System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Hertz!$N$22:$U$22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xVal>
          <c:yVal>
            <c:numRef>
              <c:f>Hertz!$V$14:$AC$14</c:f>
              <c:numCache>
                <c:ptCount val="8"/>
              </c:numCache>
            </c:numRef>
          </c:yVal>
          <c:smooth val="1"/>
        </c:ser>
        <c:axId val="47696449"/>
        <c:axId val="26614858"/>
      </c:scatterChart>
      <c:valAx>
        <c:axId val="47696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Gallons Per Minute</a:t>
                </a:r>
              </a:p>
            </c:rich>
          </c:tx>
          <c:layout>
            <c:manualLayout>
              <c:xMode val="factor"/>
              <c:yMode val="factor"/>
              <c:x val="0.0225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14858"/>
        <c:crosses val="autoZero"/>
        <c:crossBetween val="midCat"/>
        <c:dispUnits/>
      </c:valAx>
      <c:valAx>
        <c:axId val="26614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Head in feet</a:t>
                </a:r>
              </a:p>
            </c:rich>
          </c:tx>
          <c:layout>
            <c:manualLayout>
              <c:xMode val="factor"/>
              <c:yMode val="factor"/>
              <c:x val="-0.079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964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92"/>
          <c:w val="0.10425"/>
          <c:h val="0.2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WS500500AL Various Speed Curves</a:t>
            </a:r>
          </a:p>
        </c:rich>
      </c:tx>
      <c:layout>
        <c:manualLayout>
          <c:xMode val="factor"/>
          <c:yMode val="factor"/>
          <c:x val="-0.009"/>
          <c:y val="0.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86325"/>
          <c:h val="0.84025"/>
        </c:manualLayout>
      </c:layout>
      <c:scatterChart>
        <c:scatterStyle val="smoothMarker"/>
        <c:varyColors val="0"/>
        <c:ser>
          <c:idx val="0"/>
          <c:order val="0"/>
          <c:tx>
            <c:v>60hz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Hertz!$N$22:$U$22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xVal>
          <c:yVal>
            <c:numRef>
              <c:f>Hertz!$V$114:$AC$114</c:f>
              <c:numCache>
                <c:ptCount val="8"/>
                <c:pt idx="0">
                  <c:v>209.95670995670994</c:v>
                </c:pt>
                <c:pt idx="1">
                  <c:v>207.7922077922078</c:v>
                </c:pt>
                <c:pt idx="2">
                  <c:v>200</c:v>
                </c:pt>
                <c:pt idx="3">
                  <c:v>194.8051948051948</c:v>
                </c:pt>
                <c:pt idx="4">
                  <c:v>184.84848484848484</c:v>
                </c:pt>
                <c:pt idx="5">
                  <c:v>174.8917748917749</c:v>
                </c:pt>
                <c:pt idx="6">
                  <c:v>162.33766233766232</c:v>
                </c:pt>
                <c:pt idx="7">
                  <c:v>145.021645021645</c:v>
                </c:pt>
              </c:numCache>
            </c:numRef>
          </c:yVal>
          <c:smooth val="1"/>
        </c:ser>
        <c:ser>
          <c:idx val="1"/>
          <c:order val="1"/>
          <c:tx>
            <c:v>55hz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Hertz!$N$27:$U$27</c:f>
              <c:numCache>
                <c:ptCount val="8"/>
                <c:pt idx="0">
                  <c:v>0</c:v>
                </c:pt>
                <c:pt idx="1">
                  <c:v>4.583333333333333</c:v>
                </c:pt>
                <c:pt idx="2">
                  <c:v>9.166666666666666</c:v>
                </c:pt>
                <c:pt idx="3">
                  <c:v>13.75</c:v>
                </c:pt>
                <c:pt idx="4">
                  <c:v>18.333333333333332</c:v>
                </c:pt>
                <c:pt idx="5">
                  <c:v>22.916666666666664</c:v>
                </c:pt>
                <c:pt idx="6">
                  <c:v>27.5</c:v>
                </c:pt>
                <c:pt idx="7">
                  <c:v>32.08333333333333</c:v>
                </c:pt>
              </c:numCache>
            </c:numRef>
          </c:xVal>
          <c:yVal>
            <c:numRef>
              <c:f>Hertz!$V$115:$AC$115</c:f>
              <c:numCache>
                <c:ptCount val="8"/>
                <c:pt idx="0">
                  <c:v>176.42195767195764</c:v>
                </c:pt>
                <c:pt idx="1">
                  <c:v>174.60317460317458</c:v>
                </c:pt>
                <c:pt idx="2">
                  <c:v>168.05555555555554</c:v>
                </c:pt>
                <c:pt idx="3">
                  <c:v>163.69047619047618</c:v>
                </c:pt>
                <c:pt idx="4">
                  <c:v>155.32407407407405</c:v>
                </c:pt>
                <c:pt idx="5">
                  <c:v>146.95767195767192</c:v>
                </c:pt>
                <c:pt idx="6">
                  <c:v>136.40873015873015</c:v>
                </c:pt>
                <c:pt idx="7">
                  <c:v>121.8584656084656</c:v>
                </c:pt>
              </c:numCache>
            </c:numRef>
          </c:yVal>
          <c:smooth val="1"/>
        </c:ser>
        <c:ser>
          <c:idx val="2"/>
          <c:order val="2"/>
          <c:tx>
            <c:v>50hz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Hertz!$N$32:$U$32</c:f>
              <c:numCache>
                <c:ptCount val="8"/>
                <c:pt idx="0">
                  <c:v>0</c:v>
                </c:pt>
                <c:pt idx="1">
                  <c:v>4.166666666666667</c:v>
                </c:pt>
                <c:pt idx="2">
                  <c:v>8.333333333333334</c:v>
                </c:pt>
                <c:pt idx="3">
                  <c:v>12.5</c:v>
                </c:pt>
                <c:pt idx="4">
                  <c:v>16.666666666666668</c:v>
                </c:pt>
                <c:pt idx="5">
                  <c:v>20.833333333333336</c:v>
                </c:pt>
                <c:pt idx="6">
                  <c:v>25</c:v>
                </c:pt>
                <c:pt idx="7">
                  <c:v>29.166666666666668</c:v>
                </c:pt>
              </c:numCache>
            </c:numRef>
          </c:xVal>
          <c:yVal>
            <c:numRef>
              <c:f>Hertz!$V$116:$AC$116</c:f>
              <c:numCache>
                <c:ptCount val="8"/>
                <c:pt idx="0">
                  <c:v>145.8032708032708</c:v>
                </c:pt>
                <c:pt idx="1">
                  <c:v>144.30014430014432</c:v>
                </c:pt>
                <c:pt idx="2">
                  <c:v>138.8888888888889</c:v>
                </c:pt>
                <c:pt idx="3">
                  <c:v>135.2813852813853</c:v>
                </c:pt>
                <c:pt idx="4">
                  <c:v>128.36700336700338</c:v>
                </c:pt>
                <c:pt idx="5">
                  <c:v>121.45262145262147</c:v>
                </c:pt>
                <c:pt idx="6">
                  <c:v>112.73448773448774</c:v>
                </c:pt>
                <c:pt idx="7">
                  <c:v>100.70947570947571</c:v>
                </c:pt>
              </c:numCache>
            </c:numRef>
          </c:yVal>
          <c:smooth val="1"/>
        </c:ser>
        <c:ser>
          <c:idx val="3"/>
          <c:order val="3"/>
          <c:tx>
            <c:v>45hz</c:v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ABEA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Hertz!$N$37:$U$37</c:f>
              <c:numCache>
                <c:ptCount val="8"/>
                <c:pt idx="0">
                  <c:v>0</c:v>
                </c:pt>
                <c:pt idx="1">
                  <c:v>3.75</c:v>
                </c:pt>
                <c:pt idx="2">
                  <c:v>7.5</c:v>
                </c:pt>
                <c:pt idx="3">
                  <c:v>11.25</c:v>
                </c:pt>
                <c:pt idx="4">
                  <c:v>15</c:v>
                </c:pt>
                <c:pt idx="5">
                  <c:v>18.75</c:v>
                </c:pt>
                <c:pt idx="6">
                  <c:v>22.5</c:v>
                </c:pt>
                <c:pt idx="7">
                  <c:v>26.25</c:v>
                </c:pt>
              </c:numCache>
            </c:numRef>
          </c:xVal>
          <c:yVal>
            <c:numRef>
              <c:f>Hertz!$V$117:$AC$117</c:f>
              <c:numCache>
                <c:ptCount val="8"/>
                <c:pt idx="0">
                  <c:v>118.10064935064935</c:v>
                </c:pt>
                <c:pt idx="1">
                  <c:v>116.88311688311688</c:v>
                </c:pt>
                <c:pt idx="2">
                  <c:v>112.5</c:v>
                </c:pt>
                <c:pt idx="3">
                  <c:v>109.57792207792208</c:v>
                </c:pt>
                <c:pt idx="4">
                  <c:v>103.97727272727272</c:v>
                </c:pt>
                <c:pt idx="5">
                  <c:v>98.37662337662337</c:v>
                </c:pt>
                <c:pt idx="6">
                  <c:v>91.31493506493506</c:v>
                </c:pt>
                <c:pt idx="7">
                  <c:v>81.57467532467533</c:v>
                </c:pt>
              </c:numCache>
            </c:numRef>
          </c:yVal>
          <c:smooth val="1"/>
        </c:ser>
        <c:ser>
          <c:idx val="4"/>
          <c:order val="4"/>
          <c:tx>
            <c:v>40hz</c:v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4600A5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Hertz!$N$42:$U$42</c:f>
              <c:numCache>
                <c:ptCount val="8"/>
                <c:pt idx="0">
                  <c:v>0</c:v>
                </c:pt>
                <c:pt idx="1">
                  <c:v>3.333333333333333</c:v>
                </c:pt>
                <c:pt idx="2">
                  <c:v>6.666666666666666</c:v>
                </c:pt>
                <c:pt idx="3">
                  <c:v>10</c:v>
                </c:pt>
                <c:pt idx="4">
                  <c:v>13.333333333333332</c:v>
                </c:pt>
                <c:pt idx="5">
                  <c:v>16.666666666666664</c:v>
                </c:pt>
                <c:pt idx="6">
                  <c:v>20</c:v>
                </c:pt>
                <c:pt idx="7">
                  <c:v>23.333333333333332</c:v>
                </c:pt>
              </c:numCache>
            </c:numRef>
          </c:xVal>
          <c:yVal>
            <c:numRef>
              <c:f>Hertz!$V$118:$AC$118</c:f>
              <c:numCache>
                <c:ptCount val="8"/>
                <c:pt idx="0">
                  <c:v>93.31409331409331</c:v>
                </c:pt>
                <c:pt idx="1">
                  <c:v>92.35209235209234</c:v>
                </c:pt>
                <c:pt idx="2">
                  <c:v>88.88888888888889</c:v>
                </c:pt>
                <c:pt idx="3">
                  <c:v>86.58008658008657</c:v>
                </c:pt>
                <c:pt idx="4">
                  <c:v>82.15488215488215</c:v>
                </c:pt>
                <c:pt idx="5">
                  <c:v>77.72967772967772</c:v>
                </c:pt>
                <c:pt idx="6">
                  <c:v>72.15007215007215</c:v>
                </c:pt>
                <c:pt idx="7">
                  <c:v>64.45406445406445</c:v>
                </c:pt>
              </c:numCache>
            </c:numRef>
          </c:yVal>
          <c:smooth val="1"/>
        </c:ser>
        <c:ser>
          <c:idx val="5"/>
          <c:order val="5"/>
          <c:tx>
            <c:v>35hz</c:v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Hertz!$N$44:$U$44</c:f>
              <c:numCache>
                <c:ptCount val="8"/>
                <c:pt idx="0">
                  <c:v>0</c:v>
                </c:pt>
                <c:pt idx="1">
                  <c:v>3.1666666666666665</c:v>
                </c:pt>
                <c:pt idx="2">
                  <c:v>6.333333333333333</c:v>
                </c:pt>
                <c:pt idx="3">
                  <c:v>9.5</c:v>
                </c:pt>
                <c:pt idx="4">
                  <c:v>12.666666666666666</c:v>
                </c:pt>
                <c:pt idx="5">
                  <c:v>15.833333333333332</c:v>
                </c:pt>
                <c:pt idx="6">
                  <c:v>19</c:v>
                </c:pt>
                <c:pt idx="7">
                  <c:v>22.166666666666664</c:v>
                </c:pt>
              </c:numCache>
            </c:numRef>
          </c:xVal>
          <c:yVal>
            <c:numRef>
              <c:f>Hertz!$V$119:$AC$119</c:f>
              <c:numCache>
                <c:ptCount val="8"/>
                <c:pt idx="0">
                  <c:v>71.44360269360271</c:v>
                </c:pt>
                <c:pt idx="1">
                  <c:v>70.70707070707073</c:v>
                </c:pt>
                <c:pt idx="2">
                  <c:v>68.05555555555557</c:v>
                </c:pt>
                <c:pt idx="3">
                  <c:v>66.2878787878788</c:v>
                </c:pt>
                <c:pt idx="4">
                  <c:v>62.89983164983166</c:v>
                </c:pt>
                <c:pt idx="5">
                  <c:v>59.511784511784526</c:v>
                </c:pt>
                <c:pt idx="6">
                  <c:v>55.239898989899</c:v>
                </c:pt>
                <c:pt idx="7">
                  <c:v>49.3476430976431</c:v>
                </c:pt>
              </c:numCache>
            </c:numRef>
          </c:yVal>
          <c:smooth val="1"/>
        </c:ser>
        <c:ser>
          <c:idx val="6"/>
          <c:order val="6"/>
          <c:tx>
            <c:v>30hz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Hertz!$N$52:$U$52</c:f>
              <c:numCache>
                <c:ptCount val="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</c:numCache>
            </c:numRef>
          </c:xVal>
          <c:yVal>
            <c:numRef>
              <c:f>Hertz!$V$120:$AC$120</c:f>
              <c:numCache>
                <c:ptCount val="8"/>
                <c:pt idx="0">
                  <c:v>52.489177489177486</c:v>
                </c:pt>
                <c:pt idx="1">
                  <c:v>51.94805194805195</c:v>
                </c:pt>
                <c:pt idx="2">
                  <c:v>50</c:v>
                </c:pt>
                <c:pt idx="3">
                  <c:v>48.7012987012987</c:v>
                </c:pt>
                <c:pt idx="4">
                  <c:v>46.21212121212121</c:v>
                </c:pt>
                <c:pt idx="5">
                  <c:v>43.722943722943725</c:v>
                </c:pt>
                <c:pt idx="6">
                  <c:v>40.58441558441558</c:v>
                </c:pt>
                <c:pt idx="7">
                  <c:v>36.25541125541125</c:v>
                </c:pt>
              </c:numCache>
            </c:numRef>
          </c:yVal>
          <c:smooth val="1"/>
        </c:ser>
        <c:axId val="38207131"/>
        <c:axId val="8319860"/>
      </c:scatterChart>
      <c:valAx>
        <c:axId val="3820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Gallons Per Minute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319860"/>
        <c:crosses val="autoZero"/>
        <c:crossBetween val="midCat"/>
        <c:dispUnits/>
      </c:valAx>
      <c:valAx>
        <c:axId val="8319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PSIG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0713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5"/>
          <c:y val="0.377"/>
          <c:w val="0.09525"/>
          <c:h val="0.2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0.81275</cdr:x>
      <cdr:y>0.4665</cdr:y>
    </cdr:from>
    <cdr:to>
      <cdr:x>0.814</cdr:x>
      <cdr:y>0.4795</cdr:y>
    </cdr:to>
    <cdr:sp fLocksText="0">
      <cdr:nvSpPr>
        <cdr:cNvPr id="1" name="Text Box 35"/>
        <cdr:cNvSpPr txBox="1">
          <a:spLocks noChangeArrowheads="1"/>
        </cdr:cNvSpPr>
      </cdr:nvSpPr>
      <cdr:spPr>
        <a:xfrm>
          <a:off x="590550" y="2752725"/>
          <a:ext cx="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34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umped101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J122"/>
  <sheetViews>
    <sheetView showGridLines="0" tabSelected="1" zoomScalePageLayoutView="0" workbookViewId="0" topLeftCell="M1">
      <selection activeCell="N22" sqref="N22:AC22"/>
    </sheetView>
  </sheetViews>
  <sheetFormatPr defaultColWidth="11.421875" defaultRowHeight="12.75"/>
  <cols>
    <col min="1" max="6" width="7.7109375" style="0" hidden="1" customWidth="1"/>
    <col min="7" max="7" width="6.7109375" style="0" hidden="1" customWidth="1"/>
    <col min="8" max="8" width="8.7109375" style="0" hidden="1" customWidth="1"/>
    <col min="9" max="12" width="6.7109375" style="0" hidden="1" customWidth="1"/>
    <col min="13" max="41" width="6.7109375" style="0" customWidth="1"/>
    <col min="42" max="42" width="7.7109375" style="0" customWidth="1"/>
    <col min="43" max="43" width="12.7109375" style="0" customWidth="1"/>
    <col min="44" max="16384" width="8.8515625" style="0" customWidth="1"/>
  </cols>
  <sheetData>
    <row r="5" ht="12.75">
      <c r="V5" s="7"/>
    </row>
    <row r="9" ht="18">
      <c r="B9" s="18" t="s">
        <v>94</v>
      </c>
    </row>
    <row r="10" spans="2:8" ht="12.75">
      <c r="B10" s="12" t="s">
        <v>90</v>
      </c>
      <c r="G10" s="19"/>
      <c r="H10" s="19" t="s">
        <v>100</v>
      </c>
    </row>
    <row r="11" spans="2:14" ht="12.75">
      <c r="B11" s="12"/>
      <c r="N11" s="2" t="s">
        <v>11</v>
      </c>
    </row>
    <row r="12" ht="12.75">
      <c r="B12" s="12" t="s">
        <v>75</v>
      </c>
    </row>
    <row r="13" spans="2:29" ht="12.75">
      <c r="B13" s="12"/>
      <c r="N13" t="s">
        <v>93</v>
      </c>
      <c r="V13" s="17" t="s">
        <v>77</v>
      </c>
      <c r="W13" s="17" t="s">
        <v>78</v>
      </c>
      <c r="X13" s="17" t="s">
        <v>79</v>
      </c>
      <c r="Y13" s="17" t="s">
        <v>80</v>
      </c>
      <c r="Z13" s="17" t="s">
        <v>81</v>
      </c>
      <c r="AA13" s="17" t="s">
        <v>82</v>
      </c>
      <c r="AB13" s="17" t="s">
        <v>83</v>
      </c>
      <c r="AC13" s="17" t="s">
        <v>84</v>
      </c>
    </row>
    <row r="14" spans="14:29" ht="12.75">
      <c r="N14" t="s">
        <v>86</v>
      </c>
      <c r="V14" s="3"/>
      <c r="W14" s="3"/>
      <c r="X14" s="3"/>
      <c r="Y14" s="3"/>
      <c r="Z14" s="3"/>
      <c r="AA14" s="3"/>
      <c r="AB14" s="3"/>
      <c r="AC14" s="3"/>
    </row>
    <row r="15" spans="2:15" ht="12.75">
      <c r="B15" s="2" t="s">
        <v>10</v>
      </c>
      <c r="H15" s="2" t="s">
        <v>17</v>
      </c>
      <c r="O15" s="2"/>
    </row>
    <row r="17" spans="2:14" ht="12.75">
      <c r="B17" t="s">
        <v>34</v>
      </c>
      <c r="H17" t="s">
        <v>13</v>
      </c>
      <c r="N17" t="s">
        <v>36</v>
      </c>
    </row>
    <row r="18" spans="7:14" ht="12.75">
      <c r="G18" s="7"/>
      <c r="H18" s="6" t="s">
        <v>35</v>
      </c>
      <c r="N18" t="s">
        <v>87</v>
      </c>
    </row>
    <row r="20" spans="1:31" ht="12.75">
      <c r="A20" s="8" t="s">
        <v>0</v>
      </c>
      <c r="B20" s="8" t="s">
        <v>1</v>
      </c>
      <c r="C20" s="9" t="s">
        <v>16</v>
      </c>
      <c r="D20" s="9" t="s">
        <v>15</v>
      </c>
      <c r="E20" s="9" t="s">
        <v>14</v>
      </c>
      <c r="F20" s="9"/>
      <c r="G20" s="8" t="s">
        <v>29</v>
      </c>
      <c r="H20" s="8" t="s">
        <v>7</v>
      </c>
      <c r="I20" s="8" t="s">
        <v>12</v>
      </c>
      <c r="J20" s="8" t="s">
        <v>8</v>
      </c>
      <c r="K20" s="8" t="s">
        <v>9</v>
      </c>
      <c r="L20" s="8"/>
      <c r="M20" s="8" t="s">
        <v>29</v>
      </c>
      <c r="N20" s="10" t="s">
        <v>2</v>
      </c>
      <c r="O20" s="10" t="s">
        <v>3</v>
      </c>
      <c r="P20" s="10" t="s">
        <v>4</v>
      </c>
      <c r="Q20" s="10" t="s">
        <v>5</v>
      </c>
      <c r="R20" s="8" t="s">
        <v>6</v>
      </c>
      <c r="S20" s="8" t="s">
        <v>23</v>
      </c>
      <c r="T20" s="8" t="s">
        <v>25</v>
      </c>
      <c r="U20" s="8" t="s">
        <v>27</v>
      </c>
      <c r="V20" s="10" t="s">
        <v>18</v>
      </c>
      <c r="W20" s="10" t="s">
        <v>19</v>
      </c>
      <c r="X20" s="10" t="s">
        <v>20</v>
      </c>
      <c r="Y20" s="10" t="s">
        <v>21</v>
      </c>
      <c r="Z20" s="8" t="s">
        <v>22</v>
      </c>
      <c r="AA20" s="8" t="s">
        <v>24</v>
      </c>
      <c r="AB20" s="8" t="s">
        <v>26</v>
      </c>
      <c r="AC20" s="8" t="s">
        <v>28</v>
      </c>
      <c r="AD20" s="8"/>
      <c r="AE20" s="8"/>
    </row>
    <row r="21" spans="14:31" ht="12.75">
      <c r="N21" s="11"/>
      <c r="O21" s="11"/>
      <c r="P21" s="11"/>
      <c r="Q21" s="11"/>
      <c r="R21" s="7"/>
      <c r="S21" s="7"/>
      <c r="T21" s="7"/>
      <c r="U21" s="7"/>
      <c r="V21" s="11"/>
      <c r="W21" s="11"/>
      <c r="X21" s="11"/>
      <c r="Y21" s="11"/>
      <c r="Z21" s="7"/>
      <c r="AA21" s="7"/>
      <c r="AB21" s="7"/>
      <c r="AC21" s="7"/>
      <c r="AD21" s="7"/>
      <c r="AE21" s="7"/>
    </row>
    <row r="22" spans="1:31" ht="15">
      <c r="A22">
        <v>60</v>
      </c>
      <c r="B22" s="20">
        <v>3450</v>
      </c>
      <c r="C22" s="5">
        <f>A22/60</f>
        <v>1</v>
      </c>
      <c r="D22" s="5">
        <v>1</v>
      </c>
      <c r="E22" s="5">
        <v>1</v>
      </c>
      <c r="F22" s="5"/>
      <c r="G22" s="8">
        <v>60</v>
      </c>
      <c r="H22" s="21">
        <v>100</v>
      </c>
      <c r="I22" s="21">
        <v>200</v>
      </c>
      <c r="J22" s="14">
        <f>I22/2.31</f>
        <v>86.58008658008657</v>
      </c>
      <c r="K22" s="21">
        <v>7.5</v>
      </c>
      <c r="L22" s="7"/>
      <c r="M22" s="8">
        <v>60</v>
      </c>
      <c r="N22" s="22">
        <v>0</v>
      </c>
      <c r="O22" s="22">
        <v>5</v>
      </c>
      <c r="P22" s="22">
        <v>10</v>
      </c>
      <c r="Q22" s="22">
        <v>15</v>
      </c>
      <c r="R22" s="22">
        <v>20</v>
      </c>
      <c r="S22" s="22">
        <v>25</v>
      </c>
      <c r="T22" s="22">
        <v>30</v>
      </c>
      <c r="U22" s="22">
        <v>35</v>
      </c>
      <c r="V22" s="23">
        <v>485</v>
      </c>
      <c r="W22" s="23">
        <v>480</v>
      </c>
      <c r="X22" s="23">
        <v>462</v>
      </c>
      <c r="Y22" s="23">
        <v>450</v>
      </c>
      <c r="Z22" s="23">
        <v>427</v>
      </c>
      <c r="AA22" s="23">
        <v>404</v>
      </c>
      <c r="AB22" s="23">
        <v>375</v>
      </c>
      <c r="AC22" s="23">
        <v>335</v>
      </c>
      <c r="AE22" s="7"/>
    </row>
    <row r="23" spans="1:36" ht="12.75">
      <c r="A23">
        <v>59</v>
      </c>
      <c r="B23" s="1">
        <f aca="true" t="shared" si="0" ref="B23:B52">(A23/60)*B$22</f>
        <v>3392.5</v>
      </c>
      <c r="C23" s="5">
        <f>A23/60</f>
        <v>0.9833333333333333</v>
      </c>
      <c r="D23" s="5">
        <f>C23*C23</f>
        <v>0.9669444444444444</v>
      </c>
      <c r="E23" s="5">
        <f>C23*D23</f>
        <v>0.9508287037037036</v>
      </c>
      <c r="F23" s="5"/>
      <c r="G23" s="8">
        <v>59</v>
      </c>
      <c r="H23" s="1">
        <f>H$22*$C23</f>
        <v>98.33333333333333</v>
      </c>
      <c r="I23" s="1">
        <f>I$22*$D23</f>
        <v>193.38888888888889</v>
      </c>
      <c r="J23" s="1">
        <f aca="true" t="shared" si="1" ref="J23:J52">I23/2.31</f>
        <v>83.71813371813371</v>
      </c>
      <c r="K23" s="4">
        <f aca="true" t="shared" si="2" ref="K23:K52">K$22*E23</f>
        <v>7.131215277777778</v>
      </c>
      <c r="L23" s="4"/>
      <c r="M23" s="8">
        <v>59</v>
      </c>
      <c r="N23" s="1">
        <f>N$22*C23</f>
        <v>0</v>
      </c>
      <c r="O23" s="1">
        <f aca="true" t="shared" si="3" ref="O23:U52">O$22*$C23</f>
        <v>4.916666666666666</v>
      </c>
      <c r="P23" s="1">
        <f t="shared" si="3"/>
        <v>9.833333333333332</v>
      </c>
      <c r="Q23" s="1">
        <f t="shared" si="3"/>
        <v>14.75</v>
      </c>
      <c r="R23" s="1">
        <f t="shared" si="3"/>
        <v>19.666666666666664</v>
      </c>
      <c r="S23" s="1">
        <f t="shared" si="3"/>
        <v>24.583333333333332</v>
      </c>
      <c r="T23" s="1">
        <f t="shared" si="3"/>
        <v>29.5</v>
      </c>
      <c r="U23" s="1">
        <f t="shared" si="3"/>
        <v>34.416666666666664</v>
      </c>
      <c r="V23" s="1">
        <f aca="true" t="shared" si="4" ref="V23:AC23">V$22*$D23</f>
        <v>468.9680555555555</v>
      </c>
      <c r="W23" s="1">
        <f t="shared" si="4"/>
        <v>464.1333333333333</v>
      </c>
      <c r="X23" s="1">
        <f t="shared" si="4"/>
        <v>446.7283333333333</v>
      </c>
      <c r="Y23" s="1">
        <f t="shared" si="4"/>
        <v>435.125</v>
      </c>
      <c r="Z23" s="1">
        <f t="shared" si="4"/>
        <v>412.88527777777773</v>
      </c>
      <c r="AA23" s="1">
        <f t="shared" si="4"/>
        <v>390.6455555555555</v>
      </c>
      <c r="AB23" s="1">
        <f t="shared" si="4"/>
        <v>362.60416666666663</v>
      </c>
      <c r="AC23" s="1">
        <f t="shared" si="4"/>
        <v>323.9263888888889</v>
      </c>
      <c r="AD23" s="11"/>
      <c r="AE23" s="8"/>
      <c r="AF23" s="1"/>
      <c r="AG23" s="1"/>
      <c r="AH23" s="1"/>
      <c r="AI23" s="1"/>
      <c r="AJ23" s="1"/>
    </row>
    <row r="24" spans="1:36" ht="12.75">
      <c r="A24">
        <v>58</v>
      </c>
      <c r="B24" s="1">
        <f t="shared" si="0"/>
        <v>3335</v>
      </c>
      <c r="C24" s="5">
        <f>A24/60</f>
        <v>0.9666666666666667</v>
      </c>
      <c r="D24" s="5">
        <f aca="true" t="shared" si="5" ref="D24:D52">C24*C24</f>
        <v>0.9344444444444444</v>
      </c>
      <c r="E24" s="5">
        <f aca="true" t="shared" si="6" ref="E24:E52">C24*D24</f>
        <v>0.9032962962962963</v>
      </c>
      <c r="F24" s="5"/>
      <c r="G24" s="8">
        <v>58</v>
      </c>
      <c r="H24" s="1">
        <f aca="true" t="shared" si="7" ref="H24:H52">H$22*C24</f>
        <v>96.66666666666667</v>
      </c>
      <c r="I24" s="1">
        <f aca="true" t="shared" si="8" ref="I24:I52">I$22*D24</f>
        <v>186.88888888888889</v>
      </c>
      <c r="J24" s="1">
        <f t="shared" si="1"/>
        <v>80.9042809042809</v>
      </c>
      <c r="K24" s="4">
        <f t="shared" si="2"/>
        <v>6.774722222222222</v>
      </c>
      <c r="L24" s="4"/>
      <c r="M24" s="8">
        <v>58</v>
      </c>
      <c r="N24" s="1">
        <f aca="true" t="shared" si="9" ref="N24:N52">N$22*C24</f>
        <v>0</v>
      </c>
      <c r="O24" s="1">
        <f t="shared" si="3"/>
        <v>4.833333333333333</v>
      </c>
      <c r="P24" s="1">
        <f t="shared" si="3"/>
        <v>9.666666666666666</v>
      </c>
      <c r="Q24" s="1">
        <f t="shared" si="3"/>
        <v>14.5</v>
      </c>
      <c r="R24" s="1">
        <f t="shared" si="3"/>
        <v>19.333333333333332</v>
      </c>
      <c r="S24" s="1">
        <f t="shared" si="3"/>
        <v>24.166666666666668</v>
      </c>
      <c r="T24" s="1">
        <f t="shared" si="3"/>
        <v>29</v>
      </c>
      <c r="U24" s="1">
        <f t="shared" si="3"/>
        <v>33.833333333333336</v>
      </c>
      <c r="V24" s="1">
        <f aca="true" t="shared" si="10" ref="V24:AB33">V$22*$D24</f>
        <v>453.2055555555555</v>
      </c>
      <c r="W24" s="1">
        <f t="shared" si="10"/>
        <v>448.5333333333333</v>
      </c>
      <c r="X24" s="1">
        <f t="shared" si="10"/>
        <v>431.7133333333333</v>
      </c>
      <c r="Y24" s="1">
        <f t="shared" si="10"/>
        <v>420.5</v>
      </c>
      <c r="Z24" s="1">
        <f t="shared" si="10"/>
        <v>399.0077777777778</v>
      </c>
      <c r="AA24" s="1">
        <f t="shared" si="10"/>
        <v>377.5155555555555</v>
      </c>
      <c r="AB24" s="1">
        <f t="shared" si="10"/>
        <v>350.41666666666663</v>
      </c>
      <c r="AC24" s="1">
        <f aca="true" t="shared" si="11" ref="AC24:AC52">AC$22*$D24</f>
        <v>313.0388888888889</v>
      </c>
      <c r="AD24" s="1"/>
      <c r="AE24" s="8"/>
      <c r="AF24" s="1"/>
      <c r="AG24" s="1"/>
      <c r="AH24" s="1"/>
      <c r="AI24" s="1"/>
      <c r="AJ24" s="1"/>
    </row>
    <row r="25" spans="1:36" ht="12.75">
      <c r="A25">
        <v>57</v>
      </c>
      <c r="B25" s="1">
        <f t="shared" si="0"/>
        <v>3277.5</v>
      </c>
      <c r="C25" s="5">
        <f aca="true" t="shared" si="12" ref="C25:C52">A25/60</f>
        <v>0.95</v>
      </c>
      <c r="D25" s="5">
        <f t="shared" si="5"/>
        <v>0.9025</v>
      </c>
      <c r="E25" s="5">
        <f t="shared" si="6"/>
        <v>0.8573749999999999</v>
      </c>
      <c r="F25" s="5"/>
      <c r="G25" s="8">
        <v>57</v>
      </c>
      <c r="H25" s="1">
        <f t="shared" si="7"/>
        <v>95</v>
      </c>
      <c r="I25" s="1">
        <f t="shared" si="8"/>
        <v>180.5</v>
      </c>
      <c r="J25" s="1">
        <f t="shared" si="1"/>
        <v>78.13852813852813</v>
      </c>
      <c r="K25" s="4">
        <f t="shared" si="2"/>
        <v>6.430312499999999</v>
      </c>
      <c r="L25" s="4"/>
      <c r="M25" s="8">
        <v>57</v>
      </c>
      <c r="N25" s="1">
        <f t="shared" si="9"/>
        <v>0</v>
      </c>
      <c r="O25" s="1">
        <f t="shared" si="3"/>
        <v>4.75</v>
      </c>
      <c r="P25" s="1">
        <f t="shared" si="3"/>
        <v>9.5</v>
      </c>
      <c r="Q25" s="1">
        <f t="shared" si="3"/>
        <v>14.25</v>
      </c>
      <c r="R25" s="1">
        <f t="shared" si="3"/>
        <v>19</v>
      </c>
      <c r="S25" s="1">
        <f t="shared" si="3"/>
        <v>23.75</v>
      </c>
      <c r="T25" s="1">
        <f t="shared" si="3"/>
        <v>28.5</v>
      </c>
      <c r="U25" s="1">
        <f t="shared" si="3"/>
        <v>33.25</v>
      </c>
      <c r="V25" s="1">
        <f t="shared" si="10"/>
        <v>437.7125</v>
      </c>
      <c r="W25" s="1">
        <f t="shared" si="10"/>
        <v>433.2</v>
      </c>
      <c r="X25" s="1">
        <f t="shared" si="10"/>
        <v>416.955</v>
      </c>
      <c r="Y25" s="1">
        <f t="shared" si="10"/>
        <v>406.125</v>
      </c>
      <c r="Z25" s="1">
        <f t="shared" si="10"/>
        <v>385.3675</v>
      </c>
      <c r="AA25" s="1">
        <f t="shared" si="10"/>
        <v>364.61</v>
      </c>
      <c r="AB25" s="1">
        <f t="shared" si="10"/>
        <v>338.4375</v>
      </c>
      <c r="AC25" s="1">
        <f t="shared" si="11"/>
        <v>302.3375</v>
      </c>
      <c r="AD25" s="1"/>
      <c r="AE25" s="8"/>
      <c r="AF25" s="1"/>
      <c r="AG25" s="1"/>
      <c r="AH25" s="1"/>
      <c r="AI25" s="1"/>
      <c r="AJ25" s="1"/>
    </row>
    <row r="26" spans="1:36" ht="12.75">
      <c r="A26">
        <v>56</v>
      </c>
      <c r="B26" s="1">
        <f t="shared" si="0"/>
        <v>3220</v>
      </c>
      <c r="C26" s="5">
        <f t="shared" si="12"/>
        <v>0.9333333333333333</v>
      </c>
      <c r="D26" s="5">
        <f t="shared" si="5"/>
        <v>0.8711111111111112</v>
      </c>
      <c r="E26" s="5">
        <f t="shared" si="6"/>
        <v>0.8130370370370371</v>
      </c>
      <c r="F26" s="5"/>
      <c r="G26" s="8">
        <v>56</v>
      </c>
      <c r="H26" s="1">
        <f t="shared" si="7"/>
        <v>93.33333333333333</v>
      </c>
      <c r="I26" s="1">
        <f t="shared" si="8"/>
        <v>174.22222222222223</v>
      </c>
      <c r="J26" s="1">
        <f t="shared" si="1"/>
        <v>75.42087542087542</v>
      </c>
      <c r="K26" s="4">
        <f t="shared" si="2"/>
        <v>6.097777777777778</v>
      </c>
      <c r="L26" s="4"/>
      <c r="M26" s="8">
        <v>56</v>
      </c>
      <c r="N26" s="1">
        <f t="shared" si="9"/>
        <v>0</v>
      </c>
      <c r="O26" s="1">
        <f t="shared" si="3"/>
        <v>4.666666666666667</v>
      </c>
      <c r="P26" s="1">
        <f t="shared" si="3"/>
        <v>9.333333333333334</v>
      </c>
      <c r="Q26" s="1">
        <f t="shared" si="3"/>
        <v>14</v>
      </c>
      <c r="R26" s="1">
        <f t="shared" si="3"/>
        <v>18.666666666666668</v>
      </c>
      <c r="S26" s="1">
        <f t="shared" si="3"/>
        <v>23.333333333333332</v>
      </c>
      <c r="T26" s="1">
        <f t="shared" si="3"/>
        <v>28</v>
      </c>
      <c r="U26" s="1">
        <f t="shared" si="3"/>
        <v>32.666666666666664</v>
      </c>
      <c r="V26" s="1">
        <f t="shared" si="10"/>
        <v>422.48888888888894</v>
      </c>
      <c r="W26" s="1">
        <f t="shared" si="10"/>
        <v>418.1333333333334</v>
      </c>
      <c r="X26" s="1">
        <f t="shared" si="10"/>
        <v>402.4533333333334</v>
      </c>
      <c r="Y26" s="1">
        <f t="shared" si="10"/>
        <v>392</v>
      </c>
      <c r="Z26" s="1">
        <f t="shared" si="10"/>
        <v>371.9644444444445</v>
      </c>
      <c r="AA26" s="1">
        <f t="shared" si="10"/>
        <v>351.92888888888893</v>
      </c>
      <c r="AB26" s="1">
        <f t="shared" si="10"/>
        <v>326.6666666666667</v>
      </c>
      <c r="AC26" s="1">
        <f t="shared" si="11"/>
        <v>291.82222222222225</v>
      </c>
      <c r="AD26" s="1"/>
      <c r="AE26" s="8"/>
      <c r="AF26" s="1"/>
      <c r="AG26" s="1"/>
      <c r="AH26" s="1"/>
      <c r="AI26" s="1"/>
      <c r="AJ26" s="1"/>
    </row>
    <row r="27" spans="1:32" ht="12.75">
      <c r="A27">
        <v>55</v>
      </c>
      <c r="B27" s="1">
        <f t="shared" si="0"/>
        <v>3162.5</v>
      </c>
      <c r="C27" s="5">
        <f t="shared" si="12"/>
        <v>0.9166666666666666</v>
      </c>
      <c r="D27" s="5">
        <f t="shared" si="5"/>
        <v>0.8402777777777777</v>
      </c>
      <c r="E27" s="5">
        <f t="shared" si="6"/>
        <v>0.7702546296296295</v>
      </c>
      <c r="F27" s="5"/>
      <c r="G27" s="8">
        <v>55</v>
      </c>
      <c r="H27" s="1">
        <f t="shared" si="7"/>
        <v>91.66666666666666</v>
      </c>
      <c r="I27" s="1">
        <f t="shared" si="8"/>
        <v>168.05555555555554</v>
      </c>
      <c r="J27" s="1">
        <f t="shared" si="1"/>
        <v>72.75132275132275</v>
      </c>
      <c r="K27" s="4">
        <f t="shared" si="2"/>
        <v>5.776909722222221</v>
      </c>
      <c r="L27" s="4"/>
      <c r="M27" s="8">
        <v>55</v>
      </c>
      <c r="N27" s="1">
        <f t="shared" si="9"/>
        <v>0</v>
      </c>
      <c r="O27" s="1">
        <f t="shared" si="3"/>
        <v>4.583333333333333</v>
      </c>
      <c r="P27" s="1">
        <f t="shared" si="3"/>
        <v>9.166666666666666</v>
      </c>
      <c r="Q27" s="1">
        <f t="shared" si="3"/>
        <v>13.75</v>
      </c>
      <c r="R27" s="1">
        <f t="shared" si="3"/>
        <v>18.333333333333332</v>
      </c>
      <c r="S27" s="1">
        <f t="shared" si="3"/>
        <v>22.916666666666664</v>
      </c>
      <c r="T27" s="1">
        <f t="shared" si="3"/>
        <v>27.5</v>
      </c>
      <c r="U27" s="1">
        <f t="shared" si="3"/>
        <v>32.08333333333333</v>
      </c>
      <c r="V27" s="1">
        <f t="shared" si="10"/>
        <v>407.5347222222222</v>
      </c>
      <c r="W27" s="1">
        <f t="shared" si="10"/>
        <v>403.33333333333326</v>
      </c>
      <c r="X27" s="1">
        <f t="shared" si="10"/>
        <v>388.2083333333333</v>
      </c>
      <c r="Y27" s="1">
        <f t="shared" si="10"/>
        <v>378.12499999999994</v>
      </c>
      <c r="Z27" s="1">
        <f t="shared" si="10"/>
        <v>358.7986111111111</v>
      </c>
      <c r="AA27" s="1">
        <f t="shared" si="10"/>
        <v>339.4722222222222</v>
      </c>
      <c r="AB27" s="1">
        <f t="shared" si="10"/>
        <v>315.10416666666663</v>
      </c>
      <c r="AC27" s="1">
        <f t="shared" si="11"/>
        <v>281.49305555555554</v>
      </c>
      <c r="AD27" s="1"/>
      <c r="AE27" s="8"/>
      <c r="AF27" s="1"/>
    </row>
    <row r="28" spans="1:31" ht="12.75">
      <c r="A28">
        <v>54</v>
      </c>
      <c r="B28" s="1">
        <f t="shared" si="0"/>
        <v>3105</v>
      </c>
      <c r="C28" s="5">
        <f t="shared" si="12"/>
        <v>0.9</v>
      </c>
      <c r="D28" s="5">
        <f t="shared" si="5"/>
        <v>0.81</v>
      </c>
      <c r="E28" s="5">
        <f t="shared" si="6"/>
        <v>0.7290000000000001</v>
      </c>
      <c r="F28" s="5"/>
      <c r="G28" s="8">
        <v>54</v>
      </c>
      <c r="H28" s="1">
        <f t="shared" si="7"/>
        <v>90</v>
      </c>
      <c r="I28" s="1">
        <f t="shared" si="8"/>
        <v>162</v>
      </c>
      <c r="J28" s="1">
        <f t="shared" si="1"/>
        <v>70.12987012987013</v>
      </c>
      <c r="K28" s="4">
        <f t="shared" si="2"/>
        <v>5.467500000000001</v>
      </c>
      <c r="L28" s="4"/>
      <c r="M28" s="8">
        <v>54</v>
      </c>
      <c r="N28" s="1">
        <f t="shared" si="9"/>
        <v>0</v>
      </c>
      <c r="O28" s="1">
        <f t="shared" si="3"/>
        <v>4.5</v>
      </c>
      <c r="P28" s="1">
        <f t="shared" si="3"/>
        <v>9</v>
      </c>
      <c r="Q28" s="1">
        <f t="shared" si="3"/>
        <v>13.5</v>
      </c>
      <c r="R28" s="1">
        <f t="shared" si="3"/>
        <v>18</v>
      </c>
      <c r="S28" s="1">
        <f t="shared" si="3"/>
        <v>22.5</v>
      </c>
      <c r="T28" s="1">
        <f t="shared" si="3"/>
        <v>27</v>
      </c>
      <c r="U28" s="1">
        <f t="shared" si="3"/>
        <v>31.5</v>
      </c>
      <c r="V28" s="1">
        <f t="shared" si="10"/>
        <v>392.85</v>
      </c>
      <c r="W28" s="1">
        <f t="shared" si="10"/>
        <v>388.8</v>
      </c>
      <c r="X28" s="1">
        <f t="shared" si="10"/>
        <v>374.22</v>
      </c>
      <c r="Y28" s="1">
        <f t="shared" si="10"/>
        <v>364.5</v>
      </c>
      <c r="Z28" s="1">
        <f t="shared" si="10"/>
        <v>345.87</v>
      </c>
      <c r="AA28" s="1">
        <f t="shared" si="10"/>
        <v>327.24</v>
      </c>
      <c r="AB28" s="1">
        <f t="shared" si="10"/>
        <v>303.75</v>
      </c>
      <c r="AC28" s="1">
        <f t="shared" si="11"/>
        <v>271.35</v>
      </c>
      <c r="AD28" s="1"/>
      <c r="AE28" s="8"/>
    </row>
    <row r="29" spans="1:34" ht="12.75">
      <c r="A29">
        <v>53</v>
      </c>
      <c r="B29" s="1">
        <f t="shared" si="0"/>
        <v>3047.5</v>
      </c>
      <c r="C29" s="5">
        <f t="shared" si="12"/>
        <v>0.8833333333333333</v>
      </c>
      <c r="D29" s="5">
        <f t="shared" si="5"/>
        <v>0.7802777777777777</v>
      </c>
      <c r="E29" s="5">
        <f t="shared" si="6"/>
        <v>0.6892453703703703</v>
      </c>
      <c r="F29" s="5"/>
      <c r="G29" s="8">
        <v>53</v>
      </c>
      <c r="H29" s="1">
        <f t="shared" si="7"/>
        <v>88.33333333333333</v>
      </c>
      <c r="I29" s="1">
        <f t="shared" si="8"/>
        <v>156.05555555555554</v>
      </c>
      <c r="J29" s="1">
        <f t="shared" si="1"/>
        <v>67.55651755651755</v>
      </c>
      <c r="K29" s="4">
        <f t="shared" si="2"/>
        <v>5.169340277777777</v>
      </c>
      <c r="L29" s="4"/>
      <c r="M29" s="8">
        <v>53</v>
      </c>
      <c r="N29" s="1">
        <f t="shared" si="9"/>
        <v>0</v>
      </c>
      <c r="O29" s="1">
        <f t="shared" si="3"/>
        <v>4.416666666666666</v>
      </c>
      <c r="P29" s="1">
        <f t="shared" si="3"/>
        <v>8.833333333333332</v>
      </c>
      <c r="Q29" s="1">
        <f t="shared" si="3"/>
        <v>13.25</v>
      </c>
      <c r="R29" s="1">
        <f t="shared" si="3"/>
        <v>17.666666666666664</v>
      </c>
      <c r="S29" s="1">
        <f t="shared" si="3"/>
        <v>22.083333333333332</v>
      </c>
      <c r="T29" s="1">
        <f t="shared" si="3"/>
        <v>26.5</v>
      </c>
      <c r="U29" s="1">
        <f t="shared" si="3"/>
        <v>30.916666666666664</v>
      </c>
      <c r="V29" s="1">
        <f t="shared" si="10"/>
        <v>378.4347222222222</v>
      </c>
      <c r="W29" s="1">
        <f t="shared" si="10"/>
        <v>374.5333333333333</v>
      </c>
      <c r="X29" s="1">
        <f t="shared" si="10"/>
        <v>360.4883333333333</v>
      </c>
      <c r="Y29" s="1">
        <f t="shared" si="10"/>
        <v>351.125</v>
      </c>
      <c r="Z29" s="1">
        <f t="shared" si="10"/>
        <v>333.1786111111111</v>
      </c>
      <c r="AA29" s="1">
        <f t="shared" si="10"/>
        <v>315.2322222222222</v>
      </c>
      <c r="AB29" s="1">
        <f t="shared" si="10"/>
        <v>292.60416666666663</v>
      </c>
      <c r="AC29" s="1">
        <f t="shared" si="11"/>
        <v>261.3930555555555</v>
      </c>
      <c r="AD29" s="1"/>
      <c r="AE29" s="8"/>
      <c r="AF29" s="1"/>
      <c r="AG29" s="1"/>
      <c r="AH29" s="1"/>
    </row>
    <row r="30" spans="1:31" ht="12.75">
      <c r="A30">
        <v>52</v>
      </c>
      <c r="B30" s="1">
        <f t="shared" si="0"/>
        <v>2990</v>
      </c>
      <c r="C30" s="5">
        <f t="shared" si="12"/>
        <v>0.8666666666666667</v>
      </c>
      <c r="D30" s="5">
        <f t="shared" si="5"/>
        <v>0.7511111111111112</v>
      </c>
      <c r="E30" s="5">
        <f t="shared" si="6"/>
        <v>0.6509629629629631</v>
      </c>
      <c r="F30" s="5"/>
      <c r="G30" s="8">
        <v>52</v>
      </c>
      <c r="H30" s="1">
        <f t="shared" si="7"/>
        <v>86.66666666666667</v>
      </c>
      <c r="I30" s="1">
        <f t="shared" si="8"/>
        <v>150.22222222222223</v>
      </c>
      <c r="J30" s="1">
        <f t="shared" si="1"/>
        <v>65.03126503126504</v>
      </c>
      <c r="K30" s="4">
        <f t="shared" si="2"/>
        <v>4.882222222222223</v>
      </c>
      <c r="L30" s="4"/>
      <c r="M30" s="8">
        <v>52</v>
      </c>
      <c r="N30" s="1">
        <f t="shared" si="9"/>
        <v>0</v>
      </c>
      <c r="O30" s="1">
        <f t="shared" si="3"/>
        <v>4.333333333333334</v>
      </c>
      <c r="P30" s="1">
        <f t="shared" si="3"/>
        <v>8.666666666666668</v>
      </c>
      <c r="Q30" s="1">
        <f t="shared" si="3"/>
        <v>13</v>
      </c>
      <c r="R30" s="1">
        <f t="shared" si="3"/>
        <v>17.333333333333336</v>
      </c>
      <c r="S30" s="1">
        <f t="shared" si="3"/>
        <v>21.666666666666668</v>
      </c>
      <c r="T30" s="1">
        <f t="shared" si="3"/>
        <v>26</v>
      </c>
      <c r="U30" s="1">
        <f t="shared" si="3"/>
        <v>30.333333333333336</v>
      </c>
      <c r="V30" s="1">
        <f t="shared" si="10"/>
        <v>364.2888888888889</v>
      </c>
      <c r="W30" s="1">
        <f t="shared" si="10"/>
        <v>360.53333333333336</v>
      </c>
      <c r="X30" s="1">
        <f t="shared" si="10"/>
        <v>347.0133333333334</v>
      </c>
      <c r="Y30" s="1">
        <f t="shared" si="10"/>
        <v>338</v>
      </c>
      <c r="Z30" s="1">
        <f t="shared" si="10"/>
        <v>320.7244444444445</v>
      </c>
      <c r="AA30" s="1">
        <f t="shared" si="10"/>
        <v>303.4488888888889</v>
      </c>
      <c r="AB30" s="1">
        <f t="shared" si="10"/>
        <v>281.6666666666667</v>
      </c>
      <c r="AC30" s="1">
        <f t="shared" si="11"/>
        <v>251.62222222222223</v>
      </c>
      <c r="AD30" s="1"/>
      <c r="AE30" s="8"/>
    </row>
    <row r="31" spans="1:31" ht="12.75">
      <c r="A31">
        <v>51</v>
      </c>
      <c r="B31" s="1">
        <f t="shared" si="0"/>
        <v>2932.5</v>
      </c>
      <c r="C31" s="5">
        <f t="shared" si="12"/>
        <v>0.85</v>
      </c>
      <c r="D31" s="5">
        <f t="shared" si="5"/>
        <v>0.7224999999999999</v>
      </c>
      <c r="E31" s="5">
        <f t="shared" si="6"/>
        <v>0.6141249999999999</v>
      </c>
      <c r="F31" s="5"/>
      <c r="G31" s="8">
        <v>51</v>
      </c>
      <c r="H31" s="1">
        <f t="shared" si="7"/>
        <v>85</v>
      </c>
      <c r="I31" s="1">
        <f t="shared" si="8"/>
        <v>144.49999999999997</v>
      </c>
      <c r="J31" s="1">
        <f t="shared" si="1"/>
        <v>62.55411255411254</v>
      </c>
      <c r="K31" s="4">
        <f t="shared" si="2"/>
        <v>4.6059375</v>
      </c>
      <c r="L31" s="4"/>
      <c r="M31" s="8">
        <v>51</v>
      </c>
      <c r="N31" s="1">
        <f t="shared" si="9"/>
        <v>0</v>
      </c>
      <c r="O31" s="1">
        <f t="shared" si="3"/>
        <v>4.25</v>
      </c>
      <c r="P31" s="1">
        <f t="shared" si="3"/>
        <v>8.5</v>
      </c>
      <c r="Q31" s="1">
        <f t="shared" si="3"/>
        <v>12.75</v>
      </c>
      <c r="R31" s="1">
        <f t="shared" si="3"/>
        <v>17</v>
      </c>
      <c r="S31" s="1">
        <f t="shared" si="3"/>
        <v>21.25</v>
      </c>
      <c r="T31" s="1">
        <f t="shared" si="3"/>
        <v>25.5</v>
      </c>
      <c r="U31" s="1">
        <f t="shared" si="3"/>
        <v>29.75</v>
      </c>
      <c r="V31" s="1">
        <f t="shared" si="10"/>
        <v>350.41249999999997</v>
      </c>
      <c r="W31" s="1">
        <f t="shared" si="10"/>
        <v>346.79999999999995</v>
      </c>
      <c r="X31" s="1">
        <f t="shared" si="10"/>
        <v>333.79499999999996</v>
      </c>
      <c r="Y31" s="1">
        <f t="shared" si="10"/>
        <v>325.12499999999994</v>
      </c>
      <c r="Z31" s="1">
        <f t="shared" si="10"/>
        <v>308.5075</v>
      </c>
      <c r="AA31" s="1">
        <f t="shared" si="10"/>
        <v>291.89</v>
      </c>
      <c r="AB31" s="1">
        <f t="shared" si="10"/>
        <v>270.93749999999994</v>
      </c>
      <c r="AC31" s="1">
        <f t="shared" si="11"/>
        <v>242.03749999999997</v>
      </c>
      <c r="AD31" s="1"/>
      <c r="AE31" s="8"/>
    </row>
    <row r="32" spans="1:31" ht="12.75">
      <c r="A32">
        <v>50</v>
      </c>
      <c r="B32" s="1">
        <f t="shared" si="0"/>
        <v>2875</v>
      </c>
      <c r="C32" s="5">
        <f t="shared" si="12"/>
        <v>0.8333333333333334</v>
      </c>
      <c r="D32" s="5">
        <f t="shared" si="5"/>
        <v>0.6944444444444445</v>
      </c>
      <c r="E32" s="5">
        <f t="shared" si="6"/>
        <v>0.5787037037037038</v>
      </c>
      <c r="F32" s="5"/>
      <c r="G32" s="8">
        <v>50</v>
      </c>
      <c r="H32" s="1">
        <f t="shared" si="7"/>
        <v>83.33333333333334</v>
      </c>
      <c r="I32" s="1">
        <f t="shared" si="8"/>
        <v>138.8888888888889</v>
      </c>
      <c r="J32" s="1">
        <f t="shared" si="1"/>
        <v>60.12506012506014</v>
      </c>
      <c r="K32" s="4">
        <f t="shared" si="2"/>
        <v>4.340277777777779</v>
      </c>
      <c r="L32" s="4"/>
      <c r="M32" s="8">
        <v>50</v>
      </c>
      <c r="N32" s="1">
        <f t="shared" si="9"/>
        <v>0</v>
      </c>
      <c r="O32" s="1">
        <f t="shared" si="3"/>
        <v>4.166666666666667</v>
      </c>
      <c r="P32" s="1">
        <f t="shared" si="3"/>
        <v>8.333333333333334</v>
      </c>
      <c r="Q32" s="1">
        <f t="shared" si="3"/>
        <v>12.5</v>
      </c>
      <c r="R32" s="1">
        <f t="shared" si="3"/>
        <v>16.666666666666668</v>
      </c>
      <c r="S32" s="1">
        <f t="shared" si="3"/>
        <v>20.833333333333336</v>
      </c>
      <c r="T32" s="1">
        <f t="shared" si="3"/>
        <v>25</v>
      </c>
      <c r="U32" s="1">
        <f t="shared" si="3"/>
        <v>29.166666666666668</v>
      </c>
      <c r="V32" s="1">
        <f t="shared" si="10"/>
        <v>336.8055555555556</v>
      </c>
      <c r="W32" s="1">
        <f t="shared" si="10"/>
        <v>333.33333333333337</v>
      </c>
      <c r="X32" s="1">
        <f t="shared" si="10"/>
        <v>320.83333333333337</v>
      </c>
      <c r="Y32" s="1">
        <f t="shared" si="10"/>
        <v>312.50000000000006</v>
      </c>
      <c r="Z32" s="1">
        <f t="shared" si="10"/>
        <v>296.5277777777778</v>
      </c>
      <c r="AA32" s="1">
        <f t="shared" si="10"/>
        <v>280.5555555555556</v>
      </c>
      <c r="AB32" s="1">
        <f t="shared" si="10"/>
        <v>260.4166666666667</v>
      </c>
      <c r="AC32" s="1">
        <f t="shared" si="11"/>
        <v>232.6388888888889</v>
      </c>
      <c r="AD32" s="1"/>
      <c r="AE32" s="8"/>
    </row>
    <row r="33" spans="1:31" ht="12.75">
      <c r="A33">
        <v>49</v>
      </c>
      <c r="B33" s="1">
        <f t="shared" si="0"/>
        <v>2817.5</v>
      </c>
      <c r="C33" s="5">
        <f t="shared" si="12"/>
        <v>0.8166666666666667</v>
      </c>
      <c r="D33" s="5">
        <f t="shared" si="5"/>
        <v>0.6669444444444445</v>
      </c>
      <c r="E33" s="5">
        <f t="shared" si="6"/>
        <v>0.5446712962962963</v>
      </c>
      <c r="F33" s="5"/>
      <c r="G33" s="8">
        <v>49</v>
      </c>
      <c r="H33" s="1">
        <f t="shared" si="7"/>
        <v>81.66666666666667</v>
      </c>
      <c r="I33" s="1">
        <f t="shared" si="8"/>
        <v>133.38888888888889</v>
      </c>
      <c r="J33" s="1">
        <f t="shared" si="1"/>
        <v>57.744107744107744</v>
      </c>
      <c r="K33" s="4">
        <f t="shared" si="2"/>
        <v>4.085034722222222</v>
      </c>
      <c r="L33" s="4"/>
      <c r="M33" s="8">
        <v>49</v>
      </c>
      <c r="N33" s="1">
        <f t="shared" si="9"/>
        <v>0</v>
      </c>
      <c r="O33" s="1">
        <f t="shared" si="3"/>
        <v>4.083333333333333</v>
      </c>
      <c r="P33" s="1">
        <f t="shared" si="3"/>
        <v>8.166666666666666</v>
      </c>
      <c r="Q33" s="1">
        <f t="shared" si="3"/>
        <v>12.25</v>
      </c>
      <c r="R33" s="1">
        <f t="shared" si="3"/>
        <v>16.333333333333332</v>
      </c>
      <c r="S33" s="1">
        <f t="shared" si="3"/>
        <v>20.416666666666668</v>
      </c>
      <c r="T33" s="1">
        <f t="shared" si="3"/>
        <v>24.5</v>
      </c>
      <c r="U33" s="1">
        <f t="shared" si="3"/>
        <v>28.583333333333332</v>
      </c>
      <c r="V33" s="1">
        <f t="shared" si="10"/>
        <v>323.46805555555557</v>
      </c>
      <c r="W33" s="1">
        <f t="shared" si="10"/>
        <v>320.1333333333333</v>
      </c>
      <c r="X33" s="1">
        <f t="shared" si="10"/>
        <v>308.12833333333333</v>
      </c>
      <c r="Y33" s="1">
        <f t="shared" si="10"/>
        <v>300.125</v>
      </c>
      <c r="Z33" s="1">
        <f t="shared" si="10"/>
        <v>284.78527777777776</v>
      </c>
      <c r="AA33" s="1">
        <f t="shared" si="10"/>
        <v>269.4455555555556</v>
      </c>
      <c r="AB33" s="1">
        <f t="shared" si="10"/>
        <v>250.10416666666666</v>
      </c>
      <c r="AC33" s="1">
        <f t="shared" si="11"/>
        <v>223.42638888888888</v>
      </c>
      <c r="AD33" s="1"/>
      <c r="AE33" s="8"/>
    </row>
    <row r="34" spans="1:31" ht="12.75">
      <c r="A34">
        <v>48</v>
      </c>
      <c r="B34" s="1">
        <f t="shared" si="0"/>
        <v>2760</v>
      </c>
      <c r="C34" s="5">
        <f t="shared" si="12"/>
        <v>0.8</v>
      </c>
      <c r="D34" s="5">
        <f t="shared" si="5"/>
        <v>0.6400000000000001</v>
      </c>
      <c r="E34" s="5">
        <f t="shared" si="6"/>
        <v>0.5120000000000001</v>
      </c>
      <c r="F34" s="5"/>
      <c r="G34" s="8">
        <v>48</v>
      </c>
      <c r="H34" s="1">
        <f t="shared" si="7"/>
        <v>80</v>
      </c>
      <c r="I34" s="1">
        <f t="shared" si="8"/>
        <v>128.00000000000003</v>
      </c>
      <c r="J34" s="1">
        <f t="shared" si="1"/>
        <v>55.411255411255425</v>
      </c>
      <c r="K34" s="4">
        <f t="shared" si="2"/>
        <v>3.8400000000000007</v>
      </c>
      <c r="L34" s="4"/>
      <c r="M34" s="8">
        <v>48</v>
      </c>
      <c r="N34" s="1">
        <f t="shared" si="9"/>
        <v>0</v>
      </c>
      <c r="O34" s="1">
        <f t="shared" si="3"/>
        <v>4</v>
      </c>
      <c r="P34" s="1">
        <f t="shared" si="3"/>
        <v>8</v>
      </c>
      <c r="Q34" s="1">
        <f t="shared" si="3"/>
        <v>12</v>
      </c>
      <c r="R34" s="1">
        <f t="shared" si="3"/>
        <v>16</v>
      </c>
      <c r="S34" s="1">
        <f t="shared" si="3"/>
        <v>20</v>
      </c>
      <c r="T34" s="1">
        <f t="shared" si="3"/>
        <v>24</v>
      </c>
      <c r="U34" s="1">
        <f t="shared" si="3"/>
        <v>28</v>
      </c>
      <c r="V34" s="1">
        <f aca="true" t="shared" si="13" ref="V34:AB43">V$22*$D34</f>
        <v>310.40000000000003</v>
      </c>
      <c r="W34" s="1">
        <f t="shared" si="13"/>
        <v>307.20000000000005</v>
      </c>
      <c r="X34" s="1">
        <f t="shared" si="13"/>
        <v>295.68000000000006</v>
      </c>
      <c r="Y34" s="1">
        <f t="shared" si="13"/>
        <v>288.00000000000006</v>
      </c>
      <c r="Z34" s="1">
        <f t="shared" si="13"/>
        <v>273.28000000000003</v>
      </c>
      <c r="AA34" s="1">
        <f t="shared" si="13"/>
        <v>258.56000000000006</v>
      </c>
      <c r="AB34" s="1">
        <f t="shared" si="13"/>
        <v>240.00000000000006</v>
      </c>
      <c r="AC34" s="1">
        <f t="shared" si="11"/>
        <v>214.40000000000003</v>
      </c>
      <c r="AD34" s="1"/>
      <c r="AE34" s="8"/>
    </row>
    <row r="35" spans="1:31" ht="12.75">
      <c r="A35">
        <v>47</v>
      </c>
      <c r="B35" s="1">
        <f t="shared" si="0"/>
        <v>2702.5</v>
      </c>
      <c r="C35" s="5">
        <f t="shared" si="12"/>
        <v>0.7833333333333333</v>
      </c>
      <c r="D35" s="5">
        <f t="shared" si="5"/>
        <v>0.6136111111111111</v>
      </c>
      <c r="E35" s="5">
        <f t="shared" si="6"/>
        <v>0.480662037037037</v>
      </c>
      <c r="F35" s="5"/>
      <c r="G35" s="8">
        <v>47</v>
      </c>
      <c r="H35" s="1">
        <f t="shared" si="7"/>
        <v>78.33333333333333</v>
      </c>
      <c r="I35" s="1">
        <f t="shared" si="8"/>
        <v>122.72222222222223</v>
      </c>
      <c r="J35" s="1">
        <f t="shared" si="1"/>
        <v>53.12650312650313</v>
      </c>
      <c r="K35" s="4">
        <f t="shared" si="2"/>
        <v>3.6049652777777776</v>
      </c>
      <c r="L35" s="4"/>
      <c r="M35" s="8">
        <v>47</v>
      </c>
      <c r="N35" s="1">
        <f t="shared" si="9"/>
        <v>0</v>
      </c>
      <c r="O35" s="1">
        <f t="shared" si="3"/>
        <v>3.9166666666666665</v>
      </c>
      <c r="P35" s="1">
        <f t="shared" si="3"/>
        <v>7.833333333333333</v>
      </c>
      <c r="Q35" s="1">
        <f t="shared" si="3"/>
        <v>11.75</v>
      </c>
      <c r="R35" s="1">
        <f t="shared" si="3"/>
        <v>15.666666666666666</v>
      </c>
      <c r="S35" s="1">
        <f t="shared" si="3"/>
        <v>19.583333333333332</v>
      </c>
      <c r="T35" s="1">
        <f t="shared" si="3"/>
        <v>23.5</v>
      </c>
      <c r="U35" s="1">
        <f t="shared" si="3"/>
        <v>27.416666666666668</v>
      </c>
      <c r="V35" s="1">
        <f t="shared" si="13"/>
        <v>297.6013888888889</v>
      </c>
      <c r="W35" s="1">
        <f t="shared" si="13"/>
        <v>294.5333333333333</v>
      </c>
      <c r="X35" s="1">
        <f t="shared" si="13"/>
        <v>283.48833333333334</v>
      </c>
      <c r="Y35" s="1">
        <f t="shared" si="13"/>
        <v>276.125</v>
      </c>
      <c r="Z35" s="1">
        <f t="shared" si="13"/>
        <v>262.01194444444445</v>
      </c>
      <c r="AA35" s="1">
        <f t="shared" si="13"/>
        <v>247.89888888888888</v>
      </c>
      <c r="AB35" s="1">
        <f t="shared" si="13"/>
        <v>230.10416666666666</v>
      </c>
      <c r="AC35" s="1">
        <f t="shared" si="11"/>
        <v>205.55972222222223</v>
      </c>
      <c r="AD35" s="1"/>
      <c r="AE35" s="8"/>
    </row>
    <row r="36" spans="1:31" ht="12.75">
      <c r="A36">
        <v>46</v>
      </c>
      <c r="B36" s="1">
        <f t="shared" si="0"/>
        <v>2645</v>
      </c>
      <c r="C36" s="5">
        <f t="shared" si="12"/>
        <v>0.7666666666666667</v>
      </c>
      <c r="D36" s="5">
        <f t="shared" si="5"/>
        <v>0.5877777777777778</v>
      </c>
      <c r="E36" s="5">
        <f t="shared" si="6"/>
        <v>0.4506296296296297</v>
      </c>
      <c r="F36" s="5"/>
      <c r="G36" s="8">
        <v>46</v>
      </c>
      <c r="H36" s="1">
        <f t="shared" si="7"/>
        <v>76.66666666666667</v>
      </c>
      <c r="I36" s="1">
        <f t="shared" si="8"/>
        <v>117.55555555555557</v>
      </c>
      <c r="J36" s="1">
        <f t="shared" si="1"/>
        <v>50.8898508898509</v>
      </c>
      <c r="K36" s="4">
        <f t="shared" si="2"/>
        <v>3.379722222222223</v>
      </c>
      <c r="L36" s="4"/>
      <c r="M36" s="8">
        <v>46</v>
      </c>
      <c r="N36" s="1">
        <f t="shared" si="9"/>
        <v>0</v>
      </c>
      <c r="O36" s="1">
        <f t="shared" si="3"/>
        <v>3.8333333333333335</v>
      </c>
      <c r="P36" s="1">
        <f t="shared" si="3"/>
        <v>7.666666666666667</v>
      </c>
      <c r="Q36" s="1">
        <f t="shared" si="3"/>
        <v>11.5</v>
      </c>
      <c r="R36" s="1">
        <f t="shared" si="3"/>
        <v>15.333333333333334</v>
      </c>
      <c r="S36" s="1">
        <f t="shared" si="3"/>
        <v>19.166666666666668</v>
      </c>
      <c r="T36" s="1">
        <f t="shared" si="3"/>
        <v>23</v>
      </c>
      <c r="U36" s="1">
        <f t="shared" si="3"/>
        <v>26.833333333333336</v>
      </c>
      <c r="V36" s="1">
        <f t="shared" si="13"/>
        <v>285.07222222222225</v>
      </c>
      <c r="W36" s="1">
        <f t="shared" si="13"/>
        <v>282.1333333333334</v>
      </c>
      <c r="X36" s="1">
        <f t="shared" si="13"/>
        <v>271.55333333333334</v>
      </c>
      <c r="Y36" s="1">
        <f t="shared" si="13"/>
        <v>264.50000000000006</v>
      </c>
      <c r="Z36" s="1">
        <f t="shared" si="13"/>
        <v>250.98111111111115</v>
      </c>
      <c r="AA36" s="1">
        <f t="shared" si="13"/>
        <v>237.46222222222224</v>
      </c>
      <c r="AB36" s="1">
        <f t="shared" si="13"/>
        <v>220.41666666666669</v>
      </c>
      <c r="AC36" s="1">
        <f t="shared" si="11"/>
        <v>196.90555555555557</v>
      </c>
      <c r="AD36" s="1"/>
      <c r="AE36" s="8"/>
    </row>
    <row r="37" spans="1:31" ht="12.75">
      <c r="A37">
        <v>45</v>
      </c>
      <c r="B37" s="1">
        <f t="shared" si="0"/>
        <v>2587.5</v>
      </c>
      <c r="C37" s="5">
        <f t="shared" si="12"/>
        <v>0.75</v>
      </c>
      <c r="D37" s="5">
        <f t="shared" si="5"/>
        <v>0.5625</v>
      </c>
      <c r="E37" s="5">
        <f t="shared" si="6"/>
        <v>0.421875</v>
      </c>
      <c r="F37" s="5"/>
      <c r="G37" s="8">
        <v>45</v>
      </c>
      <c r="H37" s="1">
        <f t="shared" si="7"/>
        <v>75</v>
      </c>
      <c r="I37" s="1">
        <f t="shared" si="8"/>
        <v>112.5</v>
      </c>
      <c r="J37" s="1">
        <f t="shared" si="1"/>
        <v>48.7012987012987</v>
      </c>
      <c r="K37" s="4">
        <f t="shared" si="2"/>
        <v>3.1640625</v>
      </c>
      <c r="L37" s="4"/>
      <c r="M37" s="8">
        <v>45</v>
      </c>
      <c r="N37" s="1">
        <f t="shared" si="9"/>
        <v>0</v>
      </c>
      <c r="O37" s="1">
        <f t="shared" si="3"/>
        <v>3.75</v>
      </c>
      <c r="P37" s="1">
        <f t="shared" si="3"/>
        <v>7.5</v>
      </c>
      <c r="Q37" s="1">
        <f t="shared" si="3"/>
        <v>11.25</v>
      </c>
      <c r="R37" s="1">
        <f t="shared" si="3"/>
        <v>15</v>
      </c>
      <c r="S37" s="1">
        <f t="shared" si="3"/>
        <v>18.75</v>
      </c>
      <c r="T37" s="1">
        <f t="shared" si="3"/>
        <v>22.5</v>
      </c>
      <c r="U37" s="1">
        <f t="shared" si="3"/>
        <v>26.25</v>
      </c>
      <c r="V37" s="1">
        <f t="shared" si="13"/>
        <v>272.8125</v>
      </c>
      <c r="W37" s="1">
        <f t="shared" si="13"/>
        <v>270</v>
      </c>
      <c r="X37" s="1">
        <f t="shared" si="13"/>
        <v>259.875</v>
      </c>
      <c r="Y37" s="1">
        <f t="shared" si="13"/>
        <v>253.125</v>
      </c>
      <c r="Z37" s="1">
        <f t="shared" si="13"/>
        <v>240.1875</v>
      </c>
      <c r="AA37" s="1">
        <f t="shared" si="13"/>
        <v>227.25</v>
      </c>
      <c r="AB37" s="1">
        <f t="shared" si="13"/>
        <v>210.9375</v>
      </c>
      <c r="AC37" s="1">
        <f t="shared" si="11"/>
        <v>188.4375</v>
      </c>
      <c r="AD37" s="1"/>
      <c r="AE37" s="8"/>
    </row>
    <row r="38" spans="1:31" ht="12.75">
      <c r="A38">
        <v>44</v>
      </c>
      <c r="B38" s="1">
        <f t="shared" si="0"/>
        <v>2530</v>
      </c>
      <c r="C38" s="5">
        <f t="shared" si="12"/>
        <v>0.7333333333333333</v>
      </c>
      <c r="D38" s="5">
        <f t="shared" si="5"/>
        <v>0.5377777777777777</v>
      </c>
      <c r="E38" s="5">
        <f t="shared" si="6"/>
        <v>0.39437037037037026</v>
      </c>
      <c r="F38" s="5"/>
      <c r="G38" s="8">
        <v>44</v>
      </c>
      <c r="H38" s="1">
        <f t="shared" si="7"/>
        <v>73.33333333333333</v>
      </c>
      <c r="I38" s="1">
        <f t="shared" si="8"/>
        <v>107.55555555555554</v>
      </c>
      <c r="J38" s="1">
        <f t="shared" si="1"/>
        <v>46.56084656084656</v>
      </c>
      <c r="K38" s="4">
        <f t="shared" si="2"/>
        <v>2.957777777777777</v>
      </c>
      <c r="L38" s="4"/>
      <c r="M38" s="8">
        <v>44</v>
      </c>
      <c r="N38" s="1">
        <f t="shared" si="9"/>
        <v>0</v>
      </c>
      <c r="O38" s="1">
        <f t="shared" si="3"/>
        <v>3.6666666666666665</v>
      </c>
      <c r="P38" s="1">
        <f t="shared" si="3"/>
        <v>7.333333333333333</v>
      </c>
      <c r="Q38" s="1">
        <f t="shared" si="3"/>
        <v>11</v>
      </c>
      <c r="R38" s="1">
        <f t="shared" si="3"/>
        <v>14.666666666666666</v>
      </c>
      <c r="S38" s="1">
        <f t="shared" si="3"/>
        <v>18.333333333333332</v>
      </c>
      <c r="T38" s="1">
        <f t="shared" si="3"/>
        <v>22</v>
      </c>
      <c r="U38" s="1">
        <f t="shared" si="3"/>
        <v>25.666666666666664</v>
      </c>
      <c r="V38" s="1">
        <f t="shared" si="13"/>
        <v>260.8222222222222</v>
      </c>
      <c r="W38" s="1">
        <f t="shared" si="13"/>
        <v>258.13333333333327</v>
      </c>
      <c r="X38" s="1">
        <f t="shared" si="13"/>
        <v>248.4533333333333</v>
      </c>
      <c r="Y38" s="1">
        <f t="shared" si="13"/>
        <v>241.99999999999997</v>
      </c>
      <c r="Z38" s="1">
        <f t="shared" si="13"/>
        <v>229.63111111111107</v>
      </c>
      <c r="AA38" s="1">
        <f t="shared" si="13"/>
        <v>217.2622222222222</v>
      </c>
      <c r="AB38" s="1">
        <f t="shared" si="13"/>
        <v>201.66666666666663</v>
      </c>
      <c r="AC38" s="1">
        <f t="shared" si="11"/>
        <v>180.15555555555554</v>
      </c>
      <c r="AD38" s="1"/>
      <c r="AE38" s="8"/>
    </row>
    <row r="39" spans="1:31" ht="12.75">
      <c r="A39">
        <v>43</v>
      </c>
      <c r="B39" s="1">
        <f t="shared" si="0"/>
        <v>2472.5</v>
      </c>
      <c r="C39" s="5">
        <f t="shared" si="12"/>
        <v>0.7166666666666667</v>
      </c>
      <c r="D39" s="5">
        <f t="shared" si="5"/>
        <v>0.5136111111111111</v>
      </c>
      <c r="E39" s="5">
        <f t="shared" si="6"/>
        <v>0.368087962962963</v>
      </c>
      <c r="F39" s="5"/>
      <c r="G39" s="8">
        <v>43</v>
      </c>
      <c r="H39" s="1">
        <f t="shared" si="7"/>
        <v>71.66666666666667</v>
      </c>
      <c r="I39" s="1">
        <f t="shared" si="8"/>
        <v>102.72222222222223</v>
      </c>
      <c r="J39" s="1">
        <f t="shared" si="1"/>
        <v>44.46849446849447</v>
      </c>
      <c r="K39" s="4">
        <f t="shared" si="2"/>
        <v>2.7606597222222224</v>
      </c>
      <c r="L39" s="4"/>
      <c r="M39" s="8">
        <v>43</v>
      </c>
      <c r="N39" s="1">
        <f t="shared" si="9"/>
        <v>0</v>
      </c>
      <c r="O39" s="1">
        <f t="shared" si="3"/>
        <v>3.5833333333333335</v>
      </c>
      <c r="P39" s="1">
        <f t="shared" si="3"/>
        <v>7.166666666666667</v>
      </c>
      <c r="Q39" s="1">
        <f t="shared" si="3"/>
        <v>10.75</v>
      </c>
      <c r="R39" s="1">
        <f t="shared" si="3"/>
        <v>14.333333333333334</v>
      </c>
      <c r="S39" s="1">
        <f t="shared" si="3"/>
        <v>17.916666666666668</v>
      </c>
      <c r="T39" s="1">
        <f t="shared" si="3"/>
        <v>21.5</v>
      </c>
      <c r="U39" s="1">
        <f t="shared" si="3"/>
        <v>25.083333333333332</v>
      </c>
      <c r="V39" s="1">
        <f t="shared" si="13"/>
        <v>249.1013888888889</v>
      </c>
      <c r="W39" s="1">
        <f t="shared" si="13"/>
        <v>246.53333333333333</v>
      </c>
      <c r="X39" s="1">
        <f t="shared" si="13"/>
        <v>237.28833333333336</v>
      </c>
      <c r="Y39" s="1">
        <f t="shared" si="13"/>
        <v>231.125</v>
      </c>
      <c r="Z39" s="1">
        <f t="shared" si="13"/>
        <v>219.31194444444446</v>
      </c>
      <c r="AA39" s="1">
        <f t="shared" si="13"/>
        <v>207.4988888888889</v>
      </c>
      <c r="AB39" s="1">
        <f t="shared" si="13"/>
        <v>192.60416666666669</v>
      </c>
      <c r="AC39" s="1">
        <f t="shared" si="11"/>
        <v>172.05972222222223</v>
      </c>
      <c r="AD39" s="1"/>
      <c r="AE39" s="8"/>
    </row>
    <row r="40" spans="1:31" ht="12.75">
      <c r="A40">
        <v>42</v>
      </c>
      <c r="B40" s="1">
        <f t="shared" si="0"/>
        <v>2415</v>
      </c>
      <c r="C40" s="5">
        <f t="shared" si="12"/>
        <v>0.7</v>
      </c>
      <c r="D40" s="5">
        <f t="shared" si="5"/>
        <v>0.48999999999999994</v>
      </c>
      <c r="E40" s="5">
        <f t="shared" si="6"/>
        <v>0.3429999999999999</v>
      </c>
      <c r="F40" s="5"/>
      <c r="G40" s="8">
        <v>42</v>
      </c>
      <c r="H40" s="1">
        <f t="shared" si="7"/>
        <v>70</v>
      </c>
      <c r="I40" s="1">
        <f t="shared" si="8"/>
        <v>97.99999999999999</v>
      </c>
      <c r="J40" s="1">
        <f t="shared" si="1"/>
        <v>42.424242424242415</v>
      </c>
      <c r="K40" s="4">
        <f t="shared" si="2"/>
        <v>2.5724999999999993</v>
      </c>
      <c r="L40" s="4"/>
      <c r="M40" s="8">
        <v>42</v>
      </c>
      <c r="N40" s="1">
        <f t="shared" si="9"/>
        <v>0</v>
      </c>
      <c r="O40" s="1">
        <f t="shared" si="3"/>
        <v>3.5</v>
      </c>
      <c r="P40" s="1">
        <f t="shared" si="3"/>
        <v>7</v>
      </c>
      <c r="Q40" s="1">
        <f t="shared" si="3"/>
        <v>10.5</v>
      </c>
      <c r="R40" s="1">
        <f t="shared" si="3"/>
        <v>14</v>
      </c>
      <c r="S40" s="1">
        <f t="shared" si="3"/>
        <v>17.5</v>
      </c>
      <c r="T40" s="1">
        <f t="shared" si="3"/>
        <v>21</v>
      </c>
      <c r="U40" s="1">
        <f t="shared" si="3"/>
        <v>24.5</v>
      </c>
      <c r="V40" s="1">
        <f t="shared" si="13"/>
        <v>237.64999999999998</v>
      </c>
      <c r="W40" s="1">
        <f t="shared" si="13"/>
        <v>235.19999999999996</v>
      </c>
      <c r="X40" s="1">
        <f t="shared" si="13"/>
        <v>226.37999999999997</v>
      </c>
      <c r="Y40" s="1">
        <f t="shared" si="13"/>
        <v>220.49999999999997</v>
      </c>
      <c r="Z40" s="1">
        <f t="shared" si="13"/>
        <v>209.22999999999996</v>
      </c>
      <c r="AA40" s="1">
        <f t="shared" si="13"/>
        <v>197.95999999999998</v>
      </c>
      <c r="AB40" s="1">
        <f t="shared" si="13"/>
        <v>183.74999999999997</v>
      </c>
      <c r="AC40" s="1">
        <f t="shared" si="11"/>
        <v>164.14999999999998</v>
      </c>
      <c r="AD40" s="1"/>
      <c r="AE40" s="8"/>
    </row>
    <row r="41" spans="1:31" ht="12.75">
      <c r="A41">
        <v>41</v>
      </c>
      <c r="B41" s="1">
        <f t="shared" si="0"/>
        <v>2357.5</v>
      </c>
      <c r="C41" s="5">
        <f t="shared" si="12"/>
        <v>0.6833333333333333</v>
      </c>
      <c r="D41" s="5">
        <f t="shared" si="5"/>
        <v>0.46694444444444444</v>
      </c>
      <c r="E41" s="5">
        <f t="shared" si="6"/>
        <v>0.3190787037037037</v>
      </c>
      <c r="F41" s="5"/>
      <c r="G41" s="8">
        <v>41</v>
      </c>
      <c r="H41" s="1">
        <f t="shared" si="7"/>
        <v>68.33333333333333</v>
      </c>
      <c r="I41" s="1">
        <f t="shared" si="8"/>
        <v>93.38888888888889</v>
      </c>
      <c r="J41" s="1">
        <f t="shared" si="1"/>
        <v>40.42809042809043</v>
      </c>
      <c r="K41" s="4">
        <f t="shared" si="2"/>
        <v>2.393090277777778</v>
      </c>
      <c r="L41" s="4"/>
      <c r="M41" s="8">
        <v>41</v>
      </c>
      <c r="N41" s="1">
        <f t="shared" si="9"/>
        <v>0</v>
      </c>
      <c r="O41" s="1">
        <f t="shared" si="3"/>
        <v>3.416666666666667</v>
      </c>
      <c r="P41" s="1">
        <f t="shared" si="3"/>
        <v>6.833333333333334</v>
      </c>
      <c r="Q41" s="1">
        <f t="shared" si="3"/>
        <v>10.25</v>
      </c>
      <c r="R41" s="1">
        <f t="shared" si="3"/>
        <v>13.666666666666668</v>
      </c>
      <c r="S41" s="1">
        <f t="shared" si="3"/>
        <v>17.083333333333332</v>
      </c>
      <c r="T41" s="1">
        <f t="shared" si="3"/>
        <v>20.5</v>
      </c>
      <c r="U41" s="1">
        <f t="shared" si="3"/>
        <v>23.916666666666668</v>
      </c>
      <c r="V41" s="1">
        <f t="shared" si="13"/>
        <v>226.46805555555557</v>
      </c>
      <c r="W41" s="1">
        <f t="shared" si="13"/>
        <v>224.13333333333333</v>
      </c>
      <c r="X41" s="1">
        <f t="shared" si="13"/>
        <v>215.72833333333332</v>
      </c>
      <c r="Y41" s="1">
        <f t="shared" si="13"/>
        <v>210.125</v>
      </c>
      <c r="Z41" s="1">
        <f t="shared" si="13"/>
        <v>199.3852777777778</v>
      </c>
      <c r="AA41" s="1">
        <f t="shared" si="13"/>
        <v>188.64555555555555</v>
      </c>
      <c r="AB41" s="1">
        <f t="shared" si="13"/>
        <v>175.10416666666666</v>
      </c>
      <c r="AC41" s="1">
        <f t="shared" si="11"/>
        <v>156.42638888888888</v>
      </c>
      <c r="AD41" s="1"/>
      <c r="AE41" s="8"/>
    </row>
    <row r="42" spans="1:31" ht="12.75">
      <c r="A42">
        <v>40</v>
      </c>
      <c r="B42" s="1">
        <f t="shared" si="0"/>
        <v>2300</v>
      </c>
      <c r="C42" s="5">
        <f t="shared" si="12"/>
        <v>0.6666666666666666</v>
      </c>
      <c r="D42" s="5">
        <f t="shared" si="5"/>
        <v>0.4444444444444444</v>
      </c>
      <c r="E42" s="5">
        <f t="shared" si="6"/>
        <v>0.2962962962962963</v>
      </c>
      <c r="F42" s="5"/>
      <c r="G42" s="8">
        <v>40</v>
      </c>
      <c r="H42" s="1">
        <f t="shared" si="7"/>
        <v>66.66666666666666</v>
      </c>
      <c r="I42" s="1">
        <f t="shared" si="8"/>
        <v>88.88888888888889</v>
      </c>
      <c r="J42" s="1">
        <f t="shared" si="1"/>
        <v>38.48003848003848</v>
      </c>
      <c r="K42" s="4">
        <f t="shared" si="2"/>
        <v>2.2222222222222223</v>
      </c>
      <c r="L42" s="4"/>
      <c r="M42" s="8">
        <v>40</v>
      </c>
      <c r="N42" s="1">
        <f t="shared" si="9"/>
        <v>0</v>
      </c>
      <c r="O42" s="1">
        <f t="shared" si="3"/>
        <v>3.333333333333333</v>
      </c>
      <c r="P42" s="1">
        <f t="shared" si="3"/>
        <v>6.666666666666666</v>
      </c>
      <c r="Q42" s="1">
        <f t="shared" si="3"/>
        <v>10</v>
      </c>
      <c r="R42" s="1">
        <f t="shared" si="3"/>
        <v>13.333333333333332</v>
      </c>
      <c r="S42" s="1">
        <f t="shared" si="3"/>
        <v>16.666666666666664</v>
      </c>
      <c r="T42" s="1">
        <f t="shared" si="3"/>
        <v>20</v>
      </c>
      <c r="U42" s="1">
        <f t="shared" si="3"/>
        <v>23.333333333333332</v>
      </c>
      <c r="V42" s="1">
        <f t="shared" si="13"/>
        <v>215.55555555555554</v>
      </c>
      <c r="W42" s="1">
        <f t="shared" si="13"/>
        <v>213.33333333333331</v>
      </c>
      <c r="X42" s="1">
        <f t="shared" si="13"/>
        <v>205.33333333333331</v>
      </c>
      <c r="Y42" s="1">
        <f t="shared" si="13"/>
        <v>200</v>
      </c>
      <c r="Z42" s="1">
        <f t="shared" si="13"/>
        <v>189.77777777777777</v>
      </c>
      <c r="AA42" s="1">
        <f t="shared" si="13"/>
        <v>179.55555555555554</v>
      </c>
      <c r="AB42" s="1">
        <f t="shared" si="13"/>
        <v>166.66666666666666</v>
      </c>
      <c r="AC42" s="1">
        <f t="shared" si="11"/>
        <v>148.88888888888889</v>
      </c>
      <c r="AD42" s="1"/>
      <c r="AE42" s="8"/>
    </row>
    <row r="43" spans="1:31" ht="12.75">
      <c r="A43">
        <v>39</v>
      </c>
      <c r="B43" s="1">
        <f t="shared" si="0"/>
        <v>2242.5</v>
      </c>
      <c r="C43" s="5">
        <f t="shared" si="12"/>
        <v>0.65</v>
      </c>
      <c r="D43" s="5">
        <f t="shared" si="5"/>
        <v>0.42250000000000004</v>
      </c>
      <c r="E43" s="5">
        <f t="shared" si="6"/>
        <v>0.27462500000000006</v>
      </c>
      <c r="F43" s="5"/>
      <c r="G43" s="8">
        <v>39</v>
      </c>
      <c r="H43" s="1">
        <f t="shared" si="7"/>
        <v>65</v>
      </c>
      <c r="I43" s="1">
        <f t="shared" si="8"/>
        <v>84.50000000000001</v>
      </c>
      <c r="J43" s="1">
        <f t="shared" si="1"/>
        <v>36.580086580086586</v>
      </c>
      <c r="K43" s="4">
        <f t="shared" si="2"/>
        <v>2.0596875000000003</v>
      </c>
      <c r="L43" s="4"/>
      <c r="M43" s="8">
        <v>39</v>
      </c>
      <c r="N43" s="1">
        <f t="shared" si="9"/>
        <v>0</v>
      </c>
      <c r="O43" s="1">
        <f t="shared" si="3"/>
        <v>3.25</v>
      </c>
      <c r="P43" s="1">
        <f t="shared" si="3"/>
        <v>6.5</v>
      </c>
      <c r="Q43" s="1">
        <f t="shared" si="3"/>
        <v>9.75</v>
      </c>
      <c r="R43" s="1">
        <f t="shared" si="3"/>
        <v>13</v>
      </c>
      <c r="S43" s="1">
        <f t="shared" si="3"/>
        <v>16.25</v>
      </c>
      <c r="T43" s="1">
        <f t="shared" si="3"/>
        <v>19.5</v>
      </c>
      <c r="U43" s="1">
        <f t="shared" si="3"/>
        <v>22.75</v>
      </c>
      <c r="V43" s="1">
        <f t="shared" si="13"/>
        <v>204.91250000000002</v>
      </c>
      <c r="W43" s="1">
        <f t="shared" si="13"/>
        <v>202.8</v>
      </c>
      <c r="X43" s="1">
        <f t="shared" si="13"/>
        <v>195.19500000000002</v>
      </c>
      <c r="Y43" s="1">
        <f t="shared" si="13"/>
        <v>190.12500000000003</v>
      </c>
      <c r="Z43" s="1">
        <f t="shared" si="13"/>
        <v>180.40750000000003</v>
      </c>
      <c r="AA43" s="1">
        <f t="shared" si="13"/>
        <v>170.69000000000003</v>
      </c>
      <c r="AB43" s="1">
        <f t="shared" si="13"/>
        <v>158.43750000000003</v>
      </c>
      <c r="AC43" s="1">
        <f t="shared" si="11"/>
        <v>141.53750000000002</v>
      </c>
      <c r="AD43" s="1"/>
      <c r="AE43" s="8"/>
    </row>
    <row r="44" spans="1:31" ht="12.75">
      <c r="A44">
        <v>38</v>
      </c>
      <c r="B44" s="1">
        <f t="shared" si="0"/>
        <v>2185</v>
      </c>
      <c r="C44" s="5">
        <f t="shared" si="12"/>
        <v>0.6333333333333333</v>
      </c>
      <c r="D44" s="5">
        <f t="shared" si="5"/>
        <v>0.4011111111111111</v>
      </c>
      <c r="E44" s="5">
        <f t="shared" si="6"/>
        <v>0.254037037037037</v>
      </c>
      <c r="F44" s="5"/>
      <c r="G44" s="8">
        <v>38</v>
      </c>
      <c r="H44" s="1">
        <f t="shared" si="7"/>
        <v>63.33333333333333</v>
      </c>
      <c r="I44" s="1">
        <f t="shared" si="8"/>
        <v>80.22222222222221</v>
      </c>
      <c r="J44" s="1">
        <f t="shared" si="1"/>
        <v>34.728234728234725</v>
      </c>
      <c r="K44" s="4">
        <f t="shared" si="2"/>
        <v>1.9052777777777776</v>
      </c>
      <c r="L44" s="4"/>
      <c r="M44" s="8">
        <v>38</v>
      </c>
      <c r="N44" s="1">
        <f t="shared" si="9"/>
        <v>0</v>
      </c>
      <c r="O44" s="1">
        <f t="shared" si="3"/>
        <v>3.1666666666666665</v>
      </c>
      <c r="P44" s="1">
        <f t="shared" si="3"/>
        <v>6.333333333333333</v>
      </c>
      <c r="Q44" s="1">
        <f t="shared" si="3"/>
        <v>9.5</v>
      </c>
      <c r="R44" s="1">
        <f t="shared" si="3"/>
        <v>12.666666666666666</v>
      </c>
      <c r="S44" s="1">
        <f t="shared" si="3"/>
        <v>15.833333333333332</v>
      </c>
      <c r="T44" s="1">
        <f t="shared" si="3"/>
        <v>19</v>
      </c>
      <c r="U44" s="1">
        <f t="shared" si="3"/>
        <v>22.166666666666664</v>
      </c>
      <c r="V44" s="1">
        <f aca="true" t="shared" si="14" ref="V44:AB52">V$22*$D44</f>
        <v>194.53888888888886</v>
      </c>
      <c r="W44" s="1">
        <f t="shared" si="14"/>
        <v>192.53333333333333</v>
      </c>
      <c r="X44" s="1">
        <f t="shared" si="14"/>
        <v>185.31333333333333</v>
      </c>
      <c r="Y44" s="1">
        <f t="shared" si="14"/>
        <v>180.5</v>
      </c>
      <c r="Z44" s="1">
        <f t="shared" si="14"/>
        <v>171.27444444444444</v>
      </c>
      <c r="AA44" s="1">
        <f t="shared" si="14"/>
        <v>162.04888888888888</v>
      </c>
      <c r="AB44" s="1">
        <f t="shared" si="14"/>
        <v>150.41666666666666</v>
      </c>
      <c r="AC44" s="1">
        <f t="shared" si="11"/>
        <v>134.3722222222222</v>
      </c>
      <c r="AD44" s="1"/>
      <c r="AE44" s="8"/>
    </row>
    <row r="45" spans="1:31" ht="12.75">
      <c r="A45">
        <v>37</v>
      </c>
      <c r="B45" s="1">
        <f t="shared" si="0"/>
        <v>2127.5</v>
      </c>
      <c r="C45" s="5">
        <f t="shared" si="12"/>
        <v>0.6166666666666667</v>
      </c>
      <c r="D45" s="5">
        <f t="shared" si="5"/>
        <v>0.3802777777777778</v>
      </c>
      <c r="E45" s="5">
        <f t="shared" si="6"/>
        <v>0.23450462962962967</v>
      </c>
      <c r="F45" s="5"/>
      <c r="G45" s="8">
        <v>37</v>
      </c>
      <c r="H45" s="1">
        <f t="shared" si="7"/>
        <v>61.66666666666667</v>
      </c>
      <c r="I45" s="1">
        <f t="shared" si="8"/>
        <v>76.05555555555557</v>
      </c>
      <c r="J45" s="1">
        <f t="shared" si="1"/>
        <v>32.92448292448293</v>
      </c>
      <c r="K45" s="4">
        <f t="shared" si="2"/>
        <v>1.7587847222222226</v>
      </c>
      <c r="L45" s="4"/>
      <c r="M45" s="8">
        <v>37</v>
      </c>
      <c r="N45" s="1">
        <f t="shared" si="9"/>
        <v>0</v>
      </c>
      <c r="O45" s="1">
        <f t="shared" si="3"/>
        <v>3.0833333333333335</v>
      </c>
      <c r="P45" s="1">
        <f t="shared" si="3"/>
        <v>6.166666666666667</v>
      </c>
      <c r="Q45" s="1">
        <f t="shared" si="3"/>
        <v>9.25</v>
      </c>
      <c r="R45" s="1">
        <f t="shared" si="3"/>
        <v>12.333333333333334</v>
      </c>
      <c r="S45" s="1">
        <f t="shared" si="3"/>
        <v>15.416666666666668</v>
      </c>
      <c r="T45" s="1">
        <f t="shared" si="3"/>
        <v>18.5</v>
      </c>
      <c r="U45" s="1">
        <f t="shared" si="3"/>
        <v>21.583333333333336</v>
      </c>
      <c r="V45" s="1">
        <f t="shared" si="14"/>
        <v>184.43472222222223</v>
      </c>
      <c r="W45" s="1">
        <f t="shared" si="14"/>
        <v>182.53333333333336</v>
      </c>
      <c r="X45" s="1">
        <f t="shared" si="14"/>
        <v>175.68833333333336</v>
      </c>
      <c r="Y45" s="1">
        <f t="shared" si="14"/>
        <v>171.12500000000003</v>
      </c>
      <c r="Z45" s="1">
        <f t="shared" si="14"/>
        <v>162.37861111111113</v>
      </c>
      <c r="AA45" s="1">
        <f t="shared" si="14"/>
        <v>153.63222222222225</v>
      </c>
      <c r="AB45" s="1">
        <f t="shared" si="14"/>
        <v>142.60416666666669</v>
      </c>
      <c r="AC45" s="1">
        <f t="shared" si="11"/>
        <v>127.39305555555558</v>
      </c>
      <c r="AD45" s="1"/>
      <c r="AE45" s="8"/>
    </row>
    <row r="46" spans="1:31" ht="12.75">
      <c r="A46">
        <v>36</v>
      </c>
      <c r="B46" s="1">
        <f t="shared" si="0"/>
        <v>2070</v>
      </c>
      <c r="C46" s="5">
        <f t="shared" si="12"/>
        <v>0.6</v>
      </c>
      <c r="D46" s="5">
        <f t="shared" si="5"/>
        <v>0.36</v>
      </c>
      <c r="E46" s="5">
        <f t="shared" si="6"/>
        <v>0.216</v>
      </c>
      <c r="F46" s="5"/>
      <c r="G46" s="8">
        <v>36</v>
      </c>
      <c r="H46" s="1">
        <f t="shared" si="7"/>
        <v>60</v>
      </c>
      <c r="I46" s="1">
        <f t="shared" si="8"/>
        <v>72</v>
      </c>
      <c r="J46" s="1">
        <f t="shared" si="1"/>
        <v>31.16883116883117</v>
      </c>
      <c r="K46" s="4">
        <f t="shared" si="2"/>
        <v>1.6199999999999999</v>
      </c>
      <c r="L46" s="4"/>
      <c r="M46" s="8">
        <v>36</v>
      </c>
      <c r="N46" s="1">
        <f t="shared" si="9"/>
        <v>0</v>
      </c>
      <c r="O46" s="1">
        <f t="shared" si="3"/>
        <v>3</v>
      </c>
      <c r="P46" s="1">
        <f t="shared" si="3"/>
        <v>6</v>
      </c>
      <c r="Q46" s="1">
        <f t="shared" si="3"/>
        <v>9</v>
      </c>
      <c r="R46" s="1">
        <f t="shared" si="3"/>
        <v>12</v>
      </c>
      <c r="S46" s="1">
        <f t="shared" si="3"/>
        <v>15</v>
      </c>
      <c r="T46" s="1">
        <f t="shared" si="3"/>
        <v>18</v>
      </c>
      <c r="U46" s="1">
        <f t="shared" si="3"/>
        <v>21</v>
      </c>
      <c r="V46" s="1">
        <f t="shared" si="14"/>
        <v>174.6</v>
      </c>
      <c r="W46" s="1">
        <f t="shared" si="14"/>
        <v>172.79999999999998</v>
      </c>
      <c r="X46" s="1">
        <f t="shared" si="14"/>
        <v>166.32</v>
      </c>
      <c r="Y46" s="1">
        <f t="shared" si="14"/>
        <v>162</v>
      </c>
      <c r="Z46" s="1">
        <f t="shared" si="14"/>
        <v>153.72</v>
      </c>
      <c r="AA46" s="1">
        <f t="shared" si="14"/>
        <v>145.44</v>
      </c>
      <c r="AB46" s="1">
        <f t="shared" si="14"/>
        <v>135</v>
      </c>
      <c r="AC46" s="1">
        <f t="shared" si="11"/>
        <v>120.6</v>
      </c>
      <c r="AD46" s="1"/>
      <c r="AE46" s="8"/>
    </row>
    <row r="47" spans="1:31" ht="12.75">
      <c r="A47">
        <v>35</v>
      </c>
      <c r="B47" s="1">
        <f t="shared" si="0"/>
        <v>2012.5000000000002</v>
      </c>
      <c r="C47" s="5">
        <f t="shared" si="12"/>
        <v>0.5833333333333334</v>
      </c>
      <c r="D47" s="5">
        <f t="shared" si="5"/>
        <v>0.34027777777777785</v>
      </c>
      <c r="E47" s="5">
        <f t="shared" si="6"/>
        <v>0.19849537037037043</v>
      </c>
      <c r="F47" s="5"/>
      <c r="G47" s="8">
        <v>35</v>
      </c>
      <c r="H47" s="1">
        <f t="shared" si="7"/>
        <v>58.333333333333336</v>
      </c>
      <c r="I47" s="1">
        <f t="shared" si="8"/>
        <v>68.05555555555557</v>
      </c>
      <c r="J47" s="1">
        <f t="shared" si="1"/>
        <v>29.461279461279467</v>
      </c>
      <c r="K47" s="4">
        <f t="shared" si="2"/>
        <v>1.4887152777777783</v>
      </c>
      <c r="L47" s="4"/>
      <c r="M47" s="8">
        <v>35</v>
      </c>
      <c r="N47" s="1">
        <f t="shared" si="9"/>
        <v>0</v>
      </c>
      <c r="O47" s="1">
        <f t="shared" si="3"/>
        <v>2.916666666666667</v>
      </c>
      <c r="P47" s="1">
        <f t="shared" si="3"/>
        <v>5.833333333333334</v>
      </c>
      <c r="Q47" s="1">
        <f t="shared" si="3"/>
        <v>8.75</v>
      </c>
      <c r="R47" s="1">
        <f t="shared" si="3"/>
        <v>11.666666666666668</v>
      </c>
      <c r="S47" s="1">
        <f t="shared" si="3"/>
        <v>14.583333333333334</v>
      </c>
      <c r="T47" s="1">
        <f t="shared" si="3"/>
        <v>17.5</v>
      </c>
      <c r="U47" s="1">
        <f t="shared" si="3"/>
        <v>20.416666666666668</v>
      </c>
      <c r="V47" s="1">
        <f t="shared" si="14"/>
        <v>165.03472222222226</v>
      </c>
      <c r="W47" s="1">
        <f t="shared" si="14"/>
        <v>163.33333333333337</v>
      </c>
      <c r="X47" s="1">
        <f t="shared" si="14"/>
        <v>157.20833333333337</v>
      </c>
      <c r="Y47" s="1">
        <f t="shared" si="14"/>
        <v>153.12500000000003</v>
      </c>
      <c r="Z47" s="1">
        <f t="shared" si="14"/>
        <v>145.29861111111114</v>
      </c>
      <c r="AA47" s="1">
        <f t="shared" si="14"/>
        <v>137.47222222222226</v>
      </c>
      <c r="AB47" s="1">
        <f t="shared" si="14"/>
        <v>127.60416666666669</v>
      </c>
      <c r="AC47" s="1">
        <f t="shared" si="11"/>
        <v>113.99305555555557</v>
      </c>
      <c r="AD47" s="1"/>
      <c r="AE47" s="8"/>
    </row>
    <row r="48" spans="1:31" ht="12.75">
      <c r="A48">
        <v>34</v>
      </c>
      <c r="B48" s="1">
        <f t="shared" si="0"/>
        <v>1955</v>
      </c>
      <c r="C48" s="5">
        <f t="shared" si="12"/>
        <v>0.5666666666666667</v>
      </c>
      <c r="D48" s="5">
        <f t="shared" si="5"/>
        <v>0.32111111111111107</v>
      </c>
      <c r="E48" s="5">
        <f t="shared" si="6"/>
        <v>0.18196296296296294</v>
      </c>
      <c r="F48" s="5"/>
      <c r="G48" s="8">
        <v>34</v>
      </c>
      <c r="H48" s="1">
        <f t="shared" si="7"/>
        <v>56.666666666666664</v>
      </c>
      <c r="I48" s="1">
        <f t="shared" si="8"/>
        <v>64.22222222222221</v>
      </c>
      <c r="J48" s="1">
        <f t="shared" si="1"/>
        <v>27.8018278018278</v>
      </c>
      <c r="K48" s="4">
        <f t="shared" si="2"/>
        <v>1.364722222222222</v>
      </c>
      <c r="L48" s="4"/>
      <c r="M48" s="8">
        <v>34</v>
      </c>
      <c r="N48" s="1">
        <f t="shared" si="9"/>
        <v>0</v>
      </c>
      <c r="O48" s="1">
        <f t="shared" si="3"/>
        <v>2.833333333333333</v>
      </c>
      <c r="P48" s="1">
        <f t="shared" si="3"/>
        <v>5.666666666666666</v>
      </c>
      <c r="Q48" s="1">
        <f t="shared" si="3"/>
        <v>8.5</v>
      </c>
      <c r="R48" s="1">
        <f t="shared" si="3"/>
        <v>11.333333333333332</v>
      </c>
      <c r="S48" s="1">
        <f t="shared" si="3"/>
        <v>14.166666666666666</v>
      </c>
      <c r="T48" s="1">
        <f t="shared" si="3"/>
        <v>17</v>
      </c>
      <c r="U48" s="1">
        <f t="shared" si="3"/>
        <v>19.833333333333332</v>
      </c>
      <c r="V48" s="1">
        <f t="shared" si="14"/>
        <v>155.73888888888888</v>
      </c>
      <c r="W48" s="1">
        <f t="shared" si="14"/>
        <v>154.13333333333333</v>
      </c>
      <c r="X48" s="1">
        <f t="shared" si="14"/>
        <v>148.35333333333332</v>
      </c>
      <c r="Y48" s="1">
        <f t="shared" si="14"/>
        <v>144.49999999999997</v>
      </c>
      <c r="Z48" s="1">
        <f t="shared" si="14"/>
        <v>137.11444444444442</v>
      </c>
      <c r="AA48" s="1">
        <f t="shared" si="14"/>
        <v>129.72888888888886</v>
      </c>
      <c r="AB48" s="1">
        <f t="shared" si="14"/>
        <v>120.41666666666666</v>
      </c>
      <c r="AC48" s="1">
        <f t="shared" si="11"/>
        <v>107.57222222222221</v>
      </c>
      <c r="AD48" s="1"/>
      <c r="AE48" s="8"/>
    </row>
    <row r="49" spans="1:31" ht="12.75">
      <c r="A49">
        <v>33</v>
      </c>
      <c r="B49" s="1">
        <f t="shared" si="0"/>
        <v>1897.5000000000002</v>
      </c>
      <c r="C49" s="5">
        <f t="shared" si="12"/>
        <v>0.55</v>
      </c>
      <c r="D49" s="5">
        <f t="shared" si="5"/>
        <v>0.30250000000000005</v>
      </c>
      <c r="E49" s="5">
        <f t="shared" si="6"/>
        <v>0.16637500000000005</v>
      </c>
      <c r="F49" s="5"/>
      <c r="G49" s="8">
        <v>33</v>
      </c>
      <c r="H49" s="1">
        <f t="shared" si="7"/>
        <v>55.00000000000001</v>
      </c>
      <c r="I49" s="1">
        <f t="shared" si="8"/>
        <v>60.50000000000001</v>
      </c>
      <c r="J49" s="1">
        <f t="shared" si="1"/>
        <v>26.190476190476193</v>
      </c>
      <c r="K49" s="4">
        <f t="shared" si="2"/>
        <v>1.2478125000000004</v>
      </c>
      <c r="L49" s="4"/>
      <c r="M49" s="8">
        <v>33</v>
      </c>
      <c r="N49" s="1">
        <f t="shared" si="9"/>
        <v>0</v>
      </c>
      <c r="O49" s="1">
        <f t="shared" si="3"/>
        <v>2.75</v>
      </c>
      <c r="P49" s="1">
        <f t="shared" si="3"/>
        <v>5.5</v>
      </c>
      <c r="Q49" s="1">
        <f t="shared" si="3"/>
        <v>8.25</v>
      </c>
      <c r="R49" s="1">
        <f t="shared" si="3"/>
        <v>11</v>
      </c>
      <c r="S49" s="1">
        <f t="shared" si="3"/>
        <v>13.750000000000002</v>
      </c>
      <c r="T49" s="1">
        <f t="shared" si="3"/>
        <v>16.5</v>
      </c>
      <c r="U49" s="1">
        <f t="shared" si="3"/>
        <v>19.25</v>
      </c>
      <c r="V49" s="1">
        <f t="shared" si="14"/>
        <v>146.71250000000003</v>
      </c>
      <c r="W49" s="1">
        <f t="shared" si="14"/>
        <v>145.20000000000002</v>
      </c>
      <c r="X49" s="1">
        <f t="shared" si="14"/>
        <v>139.75500000000002</v>
      </c>
      <c r="Y49" s="1">
        <f t="shared" si="14"/>
        <v>136.12500000000003</v>
      </c>
      <c r="Z49" s="1">
        <f t="shared" si="14"/>
        <v>129.16750000000002</v>
      </c>
      <c r="AA49" s="1">
        <f t="shared" si="14"/>
        <v>122.21000000000002</v>
      </c>
      <c r="AB49" s="1">
        <f t="shared" si="14"/>
        <v>113.43750000000001</v>
      </c>
      <c r="AC49" s="1">
        <f t="shared" si="11"/>
        <v>101.33750000000002</v>
      </c>
      <c r="AD49" s="1"/>
      <c r="AE49" s="8"/>
    </row>
    <row r="50" spans="1:31" ht="12.75">
      <c r="A50">
        <v>32</v>
      </c>
      <c r="B50" s="1">
        <f t="shared" si="0"/>
        <v>1840</v>
      </c>
      <c r="C50" s="5">
        <f t="shared" si="12"/>
        <v>0.5333333333333333</v>
      </c>
      <c r="D50" s="5">
        <f t="shared" si="5"/>
        <v>0.28444444444444444</v>
      </c>
      <c r="E50" s="5">
        <f t="shared" si="6"/>
        <v>0.1517037037037037</v>
      </c>
      <c r="F50" s="5"/>
      <c r="G50" s="8">
        <v>32</v>
      </c>
      <c r="H50" s="1">
        <f t="shared" si="7"/>
        <v>53.333333333333336</v>
      </c>
      <c r="I50" s="1">
        <f t="shared" si="8"/>
        <v>56.888888888888886</v>
      </c>
      <c r="J50" s="1">
        <f t="shared" si="1"/>
        <v>24.627224627224624</v>
      </c>
      <c r="K50" s="4">
        <f t="shared" si="2"/>
        <v>1.1377777777777778</v>
      </c>
      <c r="L50" s="4"/>
      <c r="M50" s="8">
        <v>32</v>
      </c>
      <c r="N50" s="1">
        <f t="shared" si="9"/>
        <v>0</v>
      </c>
      <c r="O50" s="1">
        <f t="shared" si="3"/>
        <v>2.6666666666666665</v>
      </c>
      <c r="P50" s="1">
        <f t="shared" si="3"/>
        <v>5.333333333333333</v>
      </c>
      <c r="Q50" s="1">
        <f t="shared" si="3"/>
        <v>8</v>
      </c>
      <c r="R50" s="1">
        <f t="shared" si="3"/>
        <v>10.666666666666666</v>
      </c>
      <c r="S50" s="1">
        <f t="shared" si="3"/>
        <v>13.333333333333334</v>
      </c>
      <c r="T50" s="1">
        <f t="shared" si="3"/>
        <v>16</v>
      </c>
      <c r="U50" s="1">
        <f t="shared" si="3"/>
        <v>18.666666666666668</v>
      </c>
      <c r="V50" s="1">
        <f t="shared" si="14"/>
        <v>137.95555555555555</v>
      </c>
      <c r="W50" s="1">
        <f t="shared" si="14"/>
        <v>136.53333333333333</v>
      </c>
      <c r="X50" s="1">
        <f t="shared" si="14"/>
        <v>131.41333333333333</v>
      </c>
      <c r="Y50" s="1">
        <f t="shared" si="14"/>
        <v>128</v>
      </c>
      <c r="Z50" s="1">
        <f t="shared" si="14"/>
        <v>121.45777777777778</v>
      </c>
      <c r="AA50" s="1">
        <f t="shared" si="14"/>
        <v>114.91555555555556</v>
      </c>
      <c r="AB50" s="1">
        <f t="shared" si="14"/>
        <v>106.66666666666667</v>
      </c>
      <c r="AC50" s="1">
        <f t="shared" si="11"/>
        <v>95.28888888888889</v>
      </c>
      <c r="AD50" s="1"/>
      <c r="AE50" s="8"/>
    </row>
    <row r="51" spans="1:31" ht="12.75">
      <c r="A51">
        <v>31</v>
      </c>
      <c r="B51" s="1">
        <f t="shared" si="0"/>
        <v>1782.5000000000002</v>
      </c>
      <c r="C51" s="5">
        <f t="shared" si="12"/>
        <v>0.5166666666666667</v>
      </c>
      <c r="D51" s="5">
        <f t="shared" si="5"/>
        <v>0.2669444444444445</v>
      </c>
      <c r="E51" s="5">
        <f t="shared" si="6"/>
        <v>0.13792129629629632</v>
      </c>
      <c r="F51" s="5"/>
      <c r="G51" s="8">
        <v>31</v>
      </c>
      <c r="H51" s="1">
        <f t="shared" si="7"/>
        <v>51.66666666666667</v>
      </c>
      <c r="I51" s="1">
        <f t="shared" si="8"/>
        <v>53.3888888888889</v>
      </c>
      <c r="J51" s="1">
        <f t="shared" si="1"/>
        <v>23.112073112073116</v>
      </c>
      <c r="K51" s="4">
        <f t="shared" si="2"/>
        <v>1.0344097222222224</v>
      </c>
      <c r="L51" s="4"/>
      <c r="M51" s="8">
        <v>31</v>
      </c>
      <c r="N51" s="1">
        <f t="shared" si="9"/>
        <v>0</v>
      </c>
      <c r="O51" s="1">
        <f t="shared" si="3"/>
        <v>2.5833333333333335</v>
      </c>
      <c r="P51" s="1">
        <f t="shared" si="3"/>
        <v>5.166666666666667</v>
      </c>
      <c r="Q51" s="1">
        <f t="shared" si="3"/>
        <v>7.750000000000001</v>
      </c>
      <c r="R51" s="1">
        <f t="shared" si="3"/>
        <v>10.333333333333334</v>
      </c>
      <c r="S51" s="1">
        <f t="shared" si="3"/>
        <v>12.916666666666668</v>
      </c>
      <c r="T51" s="1">
        <f t="shared" si="3"/>
        <v>15.500000000000002</v>
      </c>
      <c r="U51" s="1">
        <f t="shared" si="3"/>
        <v>18.083333333333336</v>
      </c>
      <c r="V51" s="1">
        <f t="shared" si="14"/>
        <v>129.46805555555557</v>
      </c>
      <c r="W51" s="1">
        <f t="shared" si="14"/>
        <v>128.13333333333335</v>
      </c>
      <c r="X51" s="1">
        <f t="shared" si="14"/>
        <v>123.32833333333335</v>
      </c>
      <c r="Y51" s="1">
        <f t="shared" si="14"/>
        <v>120.12500000000001</v>
      </c>
      <c r="Z51" s="1">
        <f t="shared" si="14"/>
        <v>113.9852777777778</v>
      </c>
      <c r="AA51" s="1">
        <f t="shared" si="14"/>
        <v>107.84555555555558</v>
      </c>
      <c r="AB51" s="1">
        <f t="shared" si="14"/>
        <v>100.10416666666669</v>
      </c>
      <c r="AC51" s="1">
        <f t="shared" si="11"/>
        <v>89.42638888888891</v>
      </c>
      <c r="AD51" s="1"/>
      <c r="AE51" s="8"/>
    </row>
    <row r="52" spans="1:31" ht="12.75">
      <c r="A52">
        <v>30</v>
      </c>
      <c r="B52" s="1">
        <f t="shared" si="0"/>
        <v>1725</v>
      </c>
      <c r="C52" s="5">
        <f t="shared" si="12"/>
        <v>0.5</v>
      </c>
      <c r="D52" s="5">
        <f t="shared" si="5"/>
        <v>0.25</v>
      </c>
      <c r="E52" s="5">
        <f t="shared" si="6"/>
        <v>0.125</v>
      </c>
      <c r="F52" s="5"/>
      <c r="G52" s="8">
        <v>30</v>
      </c>
      <c r="H52" s="1">
        <f t="shared" si="7"/>
        <v>50</v>
      </c>
      <c r="I52" s="1">
        <f t="shared" si="8"/>
        <v>50</v>
      </c>
      <c r="J52" s="1">
        <f t="shared" si="1"/>
        <v>21.645021645021643</v>
      </c>
      <c r="K52" s="4">
        <f t="shared" si="2"/>
        <v>0.9375</v>
      </c>
      <c r="L52" s="4"/>
      <c r="M52" s="8">
        <v>30</v>
      </c>
      <c r="N52" s="1">
        <f t="shared" si="9"/>
        <v>0</v>
      </c>
      <c r="O52" s="1">
        <f t="shared" si="3"/>
        <v>2.5</v>
      </c>
      <c r="P52" s="1">
        <f t="shared" si="3"/>
        <v>5</v>
      </c>
      <c r="Q52" s="1">
        <f t="shared" si="3"/>
        <v>7.5</v>
      </c>
      <c r="R52" s="1">
        <f t="shared" si="3"/>
        <v>10</v>
      </c>
      <c r="S52" s="1">
        <f t="shared" si="3"/>
        <v>12.5</v>
      </c>
      <c r="T52" s="1">
        <f t="shared" si="3"/>
        <v>15</v>
      </c>
      <c r="U52" s="1">
        <f t="shared" si="3"/>
        <v>17.5</v>
      </c>
      <c r="V52" s="1">
        <f t="shared" si="14"/>
        <v>121.25</v>
      </c>
      <c r="W52" s="1">
        <f t="shared" si="14"/>
        <v>120</v>
      </c>
      <c r="X52" s="1">
        <f t="shared" si="14"/>
        <v>115.5</v>
      </c>
      <c r="Y52" s="1">
        <f t="shared" si="14"/>
        <v>112.5</v>
      </c>
      <c r="Z52" s="1">
        <f t="shared" si="14"/>
        <v>106.75</v>
      </c>
      <c r="AA52" s="1">
        <f t="shared" si="14"/>
        <v>101</v>
      </c>
      <c r="AB52" s="1">
        <f t="shared" si="14"/>
        <v>93.75</v>
      </c>
      <c r="AC52" s="1">
        <f t="shared" si="11"/>
        <v>83.75</v>
      </c>
      <c r="AD52" s="1"/>
      <c r="AE52" s="8"/>
    </row>
    <row r="53" spans="17:31" ht="12.75" hidden="1">
      <c r="Q53" s="1"/>
      <c r="R53" s="1"/>
      <c r="AD53" s="1"/>
      <c r="AE53" s="8"/>
    </row>
    <row r="54" spans="15:31" ht="12.75" hidden="1">
      <c r="O54">
        <v>100</v>
      </c>
      <c r="P54">
        <v>77</v>
      </c>
      <c r="Q54" s="1">
        <v>58</v>
      </c>
      <c r="R54" s="1"/>
      <c r="AD54" s="1"/>
      <c r="AE54" s="8"/>
    </row>
    <row r="55" spans="17:31" ht="12.75" hidden="1">
      <c r="Q55" s="1"/>
      <c r="R55" s="1"/>
      <c r="AD55" s="1"/>
      <c r="AE55" s="8"/>
    </row>
    <row r="56" spans="17:18" ht="12.75" hidden="1">
      <c r="Q56" s="1"/>
      <c r="R56" s="1"/>
    </row>
    <row r="57" spans="2:18" ht="12.75" hidden="1">
      <c r="B57" s="15" t="s">
        <v>30</v>
      </c>
      <c r="R57" s="1"/>
    </row>
    <row r="58" spans="2:18" ht="12.75" hidden="1">
      <c r="B58" s="15"/>
      <c r="R58" s="1"/>
    </row>
    <row r="59" spans="15:18" ht="12.75">
      <c r="O59" s="2"/>
      <c r="R59" s="1"/>
    </row>
    <row r="60" spans="2:15" ht="12.75">
      <c r="B60" s="2" t="s">
        <v>10</v>
      </c>
      <c r="G60" s="2" t="s">
        <v>17</v>
      </c>
      <c r="O60" s="2" t="s">
        <v>11</v>
      </c>
    </row>
    <row r="62" spans="2:15" ht="12.75">
      <c r="B62" t="s">
        <v>31</v>
      </c>
      <c r="G62" t="s">
        <v>32</v>
      </c>
      <c r="O62" t="s">
        <v>37</v>
      </c>
    </row>
    <row r="63" spans="2:15" ht="12.75">
      <c r="B63" t="s">
        <v>43</v>
      </c>
      <c r="G63" s="13" t="s">
        <v>70</v>
      </c>
      <c r="O63" t="s">
        <v>38</v>
      </c>
    </row>
    <row r="64" spans="2:15" ht="12.75">
      <c r="B64" t="s">
        <v>44</v>
      </c>
      <c r="G64" t="s">
        <v>71</v>
      </c>
      <c r="O64" t="s">
        <v>39</v>
      </c>
    </row>
    <row r="65" spans="2:15" ht="12.75">
      <c r="B65" t="s">
        <v>45</v>
      </c>
      <c r="G65" t="s">
        <v>69</v>
      </c>
      <c r="O65" t="s">
        <v>74</v>
      </c>
    </row>
    <row r="66" spans="2:15" ht="12.75">
      <c r="B66" t="s">
        <v>46</v>
      </c>
      <c r="G66" t="s">
        <v>33</v>
      </c>
      <c r="O66" t="s">
        <v>97</v>
      </c>
    </row>
    <row r="67" spans="2:15" ht="12.75">
      <c r="B67" t="s">
        <v>47</v>
      </c>
      <c r="O67" t="s">
        <v>98</v>
      </c>
    </row>
    <row r="68" spans="2:15" ht="12.75">
      <c r="B68" t="s">
        <v>91</v>
      </c>
      <c r="G68" t="s">
        <v>48</v>
      </c>
      <c r="O68" t="s">
        <v>99</v>
      </c>
    </row>
    <row r="69" spans="2:7" ht="12.75">
      <c r="B69" t="s">
        <v>92</v>
      </c>
      <c r="G69" t="s">
        <v>50</v>
      </c>
    </row>
    <row r="70" spans="7:15" ht="12.75">
      <c r="G70" t="s">
        <v>49</v>
      </c>
      <c r="O70" t="s">
        <v>95</v>
      </c>
    </row>
    <row r="71" spans="2:15" ht="12.75">
      <c r="B71" t="s">
        <v>40</v>
      </c>
      <c r="O71" t="s">
        <v>96</v>
      </c>
    </row>
    <row r="72" ht="12.75">
      <c r="B72" t="s">
        <v>41</v>
      </c>
    </row>
    <row r="73" spans="2:15" ht="12.75">
      <c r="B73" t="s">
        <v>42</v>
      </c>
      <c r="O73" t="s">
        <v>54</v>
      </c>
    </row>
    <row r="75" ht="12.75">
      <c r="O75" s="13" t="s">
        <v>73</v>
      </c>
    </row>
    <row r="76" ht="12.75">
      <c r="O76" t="s">
        <v>89</v>
      </c>
    </row>
    <row r="77" ht="12.75">
      <c r="O77" t="s">
        <v>88</v>
      </c>
    </row>
    <row r="79" ht="12.75">
      <c r="O79" s="16" t="s">
        <v>72</v>
      </c>
    </row>
    <row r="81" ht="12.75">
      <c r="O81" t="s">
        <v>51</v>
      </c>
    </row>
    <row r="82" ht="12.75">
      <c r="O82" t="s">
        <v>76</v>
      </c>
    </row>
    <row r="84" ht="12.75">
      <c r="O84" t="s">
        <v>52</v>
      </c>
    </row>
    <row r="85" ht="12.75">
      <c r="O85" t="s">
        <v>53</v>
      </c>
    </row>
    <row r="87" ht="12.75">
      <c r="O87" t="s">
        <v>55</v>
      </c>
    </row>
    <row r="88" ht="12.75">
      <c r="O88" t="s">
        <v>56</v>
      </c>
    </row>
    <row r="89" ht="12.75">
      <c r="O89" t="s">
        <v>57</v>
      </c>
    </row>
    <row r="91" ht="12.75">
      <c r="O91" t="s">
        <v>58</v>
      </c>
    </row>
    <row r="92" ht="12.75">
      <c r="O92" t="s">
        <v>59</v>
      </c>
    </row>
    <row r="93" ht="12.75">
      <c r="O93" t="s">
        <v>60</v>
      </c>
    </row>
    <row r="95" ht="12.75">
      <c r="O95" t="s">
        <v>61</v>
      </c>
    </row>
    <row r="96" ht="12.75">
      <c r="O96" t="s">
        <v>62</v>
      </c>
    </row>
    <row r="97" ht="12.75">
      <c r="O97" t="s">
        <v>63</v>
      </c>
    </row>
    <row r="98" ht="12.75">
      <c r="O98" t="s">
        <v>64</v>
      </c>
    </row>
    <row r="99" ht="12.75">
      <c r="O99" t="s">
        <v>65</v>
      </c>
    </row>
    <row r="101" ht="12.75">
      <c r="O101" t="s">
        <v>66</v>
      </c>
    </row>
    <row r="103" ht="12.75">
      <c r="O103" t="s">
        <v>67</v>
      </c>
    </row>
    <row r="104" ht="12.75">
      <c r="O104" t="s">
        <v>68</v>
      </c>
    </row>
    <row r="112" ht="12.75">
      <c r="W112" t="s">
        <v>85</v>
      </c>
    </row>
    <row r="114" spans="22:29" ht="12.75">
      <c r="V114" s="4">
        <f>V22/2.31</f>
        <v>209.95670995670994</v>
      </c>
      <c r="W114" s="4">
        <f aca="true" t="shared" si="15" ref="W114:AC114">W22/2.31</f>
        <v>207.7922077922078</v>
      </c>
      <c r="X114" s="4">
        <f t="shared" si="15"/>
        <v>200</v>
      </c>
      <c r="Y114" s="4">
        <f t="shared" si="15"/>
        <v>194.8051948051948</v>
      </c>
      <c r="Z114" s="4">
        <f t="shared" si="15"/>
        <v>184.84848484848484</v>
      </c>
      <c r="AA114" s="4">
        <f t="shared" si="15"/>
        <v>174.8917748917749</v>
      </c>
      <c r="AB114" s="4">
        <f t="shared" si="15"/>
        <v>162.33766233766232</v>
      </c>
      <c r="AC114" s="4">
        <f t="shared" si="15"/>
        <v>145.021645021645</v>
      </c>
    </row>
    <row r="115" spans="22:29" ht="12.75">
      <c r="V115" s="4">
        <f>V27/2.31</f>
        <v>176.42195767195764</v>
      </c>
      <c r="W115" s="4">
        <f aca="true" t="shared" si="16" ref="W115:AC115">W27/2.31</f>
        <v>174.60317460317458</v>
      </c>
      <c r="X115" s="4">
        <f t="shared" si="16"/>
        <v>168.05555555555554</v>
      </c>
      <c r="Y115" s="4">
        <f t="shared" si="16"/>
        <v>163.69047619047618</v>
      </c>
      <c r="Z115" s="4">
        <f t="shared" si="16"/>
        <v>155.32407407407405</v>
      </c>
      <c r="AA115" s="4">
        <f t="shared" si="16"/>
        <v>146.95767195767192</v>
      </c>
      <c r="AB115" s="4">
        <f t="shared" si="16"/>
        <v>136.40873015873015</v>
      </c>
      <c r="AC115" s="4">
        <f t="shared" si="16"/>
        <v>121.8584656084656</v>
      </c>
    </row>
    <row r="116" spans="22:29" ht="12.75">
      <c r="V116" s="4">
        <f>V32/2.31</f>
        <v>145.8032708032708</v>
      </c>
      <c r="W116" s="4">
        <f aca="true" t="shared" si="17" ref="W116:AC116">W32/2.31</f>
        <v>144.30014430014432</v>
      </c>
      <c r="X116" s="4">
        <f t="shared" si="17"/>
        <v>138.8888888888889</v>
      </c>
      <c r="Y116" s="4">
        <f t="shared" si="17"/>
        <v>135.2813852813853</v>
      </c>
      <c r="Z116" s="4">
        <f t="shared" si="17"/>
        <v>128.36700336700338</v>
      </c>
      <c r="AA116" s="4">
        <f t="shared" si="17"/>
        <v>121.45262145262147</v>
      </c>
      <c r="AB116" s="4">
        <f t="shared" si="17"/>
        <v>112.73448773448774</v>
      </c>
      <c r="AC116" s="4">
        <f t="shared" si="17"/>
        <v>100.70947570947571</v>
      </c>
    </row>
    <row r="117" spans="22:29" ht="12.75">
      <c r="V117" s="4">
        <f>V37/2.31</f>
        <v>118.10064935064935</v>
      </c>
      <c r="W117" s="4">
        <f aca="true" t="shared" si="18" ref="W117:AC117">W37/2.31</f>
        <v>116.88311688311688</v>
      </c>
      <c r="X117" s="4">
        <f t="shared" si="18"/>
        <v>112.5</v>
      </c>
      <c r="Y117" s="4">
        <f t="shared" si="18"/>
        <v>109.57792207792208</v>
      </c>
      <c r="Z117" s="4">
        <f t="shared" si="18"/>
        <v>103.97727272727272</v>
      </c>
      <c r="AA117" s="4">
        <f t="shared" si="18"/>
        <v>98.37662337662337</v>
      </c>
      <c r="AB117" s="4">
        <f t="shared" si="18"/>
        <v>91.31493506493506</v>
      </c>
      <c r="AC117" s="4">
        <f t="shared" si="18"/>
        <v>81.57467532467533</v>
      </c>
    </row>
    <row r="118" spans="22:29" ht="12.75">
      <c r="V118" s="4">
        <f>V42/2.31</f>
        <v>93.31409331409331</v>
      </c>
      <c r="W118" s="4">
        <f aca="true" t="shared" si="19" ref="W118:AC118">W42/2.31</f>
        <v>92.35209235209234</v>
      </c>
      <c r="X118" s="4">
        <f t="shared" si="19"/>
        <v>88.88888888888889</v>
      </c>
      <c r="Y118" s="4">
        <f t="shared" si="19"/>
        <v>86.58008658008657</v>
      </c>
      <c r="Z118" s="4">
        <f t="shared" si="19"/>
        <v>82.15488215488215</v>
      </c>
      <c r="AA118" s="4">
        <f t="shared" si="19"/>
        <v>77.72967772967772</v>
      </c>
      <c r="AB118" s="4">
        <f t="shared" si="19"/>
        <v>72.15007215007215</v>
      </c>
      <c r="AC118" s="4">
        <f t="shared" si="19"/>
        <v>64.45406445406445</v>
      </c>
    </row>
    <row r="119" spans="22:29" ht="12.75">
      <c r="V119" s="4">
        <f>V47/2.31</f>
        <v>71.44360269360271</v>
      </c>
      <c r="W119" s="4">
        <f aca="true" t="shared" si="20" ref="W119:AC119">W47/2.31</f>
        <v>70.70707070707073</v>
      </c>
      <c r="X119" s="4">
        <f t="shared" si="20"/>
        <v>68.05555555555557</v>
      </c>
      <c r="Y119" s="4">
        <f t="shared" si="20"/>
        <v>66.2878787878788</v>
      </c>
      <c r="Z119" s="4">
        <f t="shared" si="20"/>
        <v>62.89983164983166</v>
      </c>
      <c r="AA119" s="4">
        <f t="shared" si="20"/>
        <v>59.511784511784526</v>
      </c>
      <c r="AB119" s="4">
        <f t="shared" si="20"/>
        <v>55.239898989899</v>
      </c>
      <c r="AC119" s="4">
        <f t="shared" si="20"/>
        <v>49.3476430976431</v>
      </c>
    </row>
    <row r="120" spans="22:29" ht="12.75">
      <c r="V120" s="4">
        <f>V52/2.31</f>
        <v>52.489177489177486</v>
      </c>
      <c r="W120" s="4">
        <f aca="true" t="shared" si="21" ref="W120:AC120">W52/2.31</f>
        <v>51.94805194805195</v>
      </c>
      <c r="X120" s="4">
        <f t="shared" si="21"/>
        <v>50</v>
      </c>
      <c r="Y120" s="4">
        <f t="shared" si="21"/>
        <v>48.7012987012987</v>
      </c>
      <c r="Z120" s="4">
        <f t="shared" si="21"/>
        <v>46.21212121212121</v>
      </c>
      <c r="AA120" s="4">
        <f t="shared" si="21"/>
        <v>43.722943722943725</v>
      </c>
      <c r="AB120" s="4">
        <f t="shared" si="21"/>
        <v>40.58441558441558</v>
      </c>
      <c r="AC120" s="4">
        <f t="shared" si="21"/>
        <v>36.25541125541125</v>
      </c>
    </row>
    <row r="122" spans="22:29" ht="12.75">
      <c r="V122" s="4">
        <f>V14/2.31</f>
        <v>0</v>
      </c>
      <c r="W122" s="4">
        <f aca="true" t="shared" si="22" ref="W122:AC122">W14/2.31</f>
        <v>0</v>
      </c>
      <c r="X122" s="4">
        <f t="shared" si="22"/>
        <v>0</v>
      </c>
      <c r="Y122" s="4">
        <f t="shared" si="22"/>
        <v>0</v>
      </c>
      <c r="Z122" s="4">
        <f t="shared" si="22"/>
        <v>0</v>
      </c>
      <c r="AA122" s="4">
        <f t="shared" si="22"/>
        <v>0</v>
      </c>
      <c r="AB122" s="4">
        <f t="shared" si="22"/>
        <v>0</v>
      </c>
      <c r="AC122" s="4">
        <f t="shared" si="22"/>
        <v>0</v>
      </c>
    </row>
  </sheetData>
  <sheetProtection/>
  <hyperlinks>
    <hyperlink ref="H10" r:id="rId1" display="http://www.pumped101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Sta-Rite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JEvans</dc:creator>
  <cp:keywords/>
  <dc:description/>
  <cp:lastModifiedBy>Microsoft Office User</cp:lastModifiedBy>
  <cp:lastPrinted>2013-05-16T12:41:08Z</cp:lastPrinted>
  <dcterms:created xsi:type="dcterms:W3CDTF">2002-06-11T22:04:06Z</dcterms:created>
  <dcterms:modified xsi:type="dcterms:W3CDTF">2019-08-23T18:10:26Z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